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50" windowWidth="12000" windowHeight="12210" activeTab="0"/>
  </bookViews>
  <sheets>
    <sheet name="Naslovnica" sheetId="1" r:id="rId1"/>
    <sheet name="Rekapitulacija" sheetId="2" r:id="rId2"/>
    <sheet name="Vodovodni priključek" sheetId="3" r:id="rId3"/>
    <sheet name="Vodovod" sheetId="4" r:id="rId4"/>
    <sheet name="Ogrevanje" sheetId="5" r:id="rId5"/>
    <sheet name="Hlajenje" sheetId="6" r:id="rId6"/>
    <sheet name="Prezračevanje" sheetId="7" r:id="rId7"/>
  </sheets>
  <externalReferences>
    <externalReference r:id="rId10"/>
    <externalReference r:id="rId11"/>
    <externalReference r:id="rId12"/>
  </externalReferences>
  <definedNames>
    <definedName name="_xlnm.Print_Area" localSheetId="5">'Hlajenje'!$A$1:$F$30</definedName>
    <definedName name="_xlnm.Print_Area" localSheetId="0">'Naslovnica'!$B$1:$B$22</definedName>
    <definedName name="_xlnm.Print_Area" localSheetId="4">'Ogrevanje'!$A$1:$F$153</definedName>
    <definedName name="_xlnm.Print_Area" localSheetId="6">'Prezračevanje'!$A$1:$F$24</definedName>
    <definedName name="_xlnm.Print_Area" localSheetId="3">'Vodovod'!$A$1:$F$91</definedName>
    <definedName name="_xlnm.Print_Area" localSheetId="2">'Vodovodni priključek'!$A$1:$F$37</definedName>
    <definedName name="X" localSheetId="5">#REF!</definedName>
    <definedName name="X" localSheetId="0">#REF!</definedName>
    <definedName name="X">#REF!</definedName>
  </definedNames>
  <calcPr fullCalcOnLoad="1"/>
</workbook>
</file>

<file path=xl/sharedStrings.xml><?xml version="1.0" encoding="utf-8"?>
<sst xmlns="http://schemas.openxmlformats.org/spreadsheetml/2006/main" count="398" uniqueCount="238">
  <si>
    <t>I.</t>
  </si>
  <si>
    <t>Opis postavke</t>
  </si>
  <si>
    <t>e.m.</t>
  </si>
  <si>
    <t>kol</t>
  </si>
  <si>
    <t>€/enoto</t>
  </si>
  <si>
    <t>€ skupaj</t>
  </si>
  <si>
    <t>kpl.</t>
  </si>
  <si>
    <t>kpl</t>
  </si>
  <si>
    <t>kos</t>
  </si>
  <si>
    <t>m</t>
  </si>
  <si>
    <t>INFORMATIVNI PROJEKTANTSKI POPIS Z DOBAVO IN MONTAŽO</t>
  </si>
  <si>
    <t>VODOVOD IN KANALIZACIJA</t>
  </si>
  <si>
    <t>Trak za označevanje cevovodov v zemlji, z napisom "Pozor vodovod".</t>
  </si>
  <si>
    <t>Razni drobni material za montažo cevovodov - ocena, obračunati po dejanskih stroških.</t>
  </si>
  <si>
    <t>SANITARNA OPREMA in GALANTERIJA</t>
  </si>
  <si>
    <t>SPLOŠNI STROŠKI</t>
  </si>
  <si>
    <t>Tlačni preizkus vodovoda na 1.5-kratni obratovalni tlak, brez armatur</t>
  </si>
  <si>
    <t>Tesnostni preizkus vodovoda na 1.1-kratni obratovalni tlak, z armaturami. Preizkusni pogon z regulacijo armatur.</t>
  </si>
  <si>
    <t>Tesnostni preizkus notranje kanalizacije</t>
  </si>
  <si>
    <t>Splošni in transportni stroški</t>
  </si>
  <si>
    <t>Krogelna pipa, s polnim prehodom, z notranjim navojnim priključkom, okrov iz medi, z ročico za odpiranje, PN 10, tesnilni material</t>
  </si>
  <si>
    <t>Avtomatski odzračevalni lonček, vključno s pritrdilnim in tesnilnim materialom</t>
  </si>
  <si>
    <t>Tlačni preizkus cevovoda na 1.5 - kratni obratovalni tlak, brez armatur</t>
  </si>
  <si>
    <t>Tesnostni preizkus cevovoda na 1.1 - kratni obratovalni tlak, z armaturami.</t>
  </si>
  <si>
    <t>Transportni in splošni stroški</t>
  </si>
  <si>
    <t>OGREVANJE</t>
  </si>
  <si>
    <t>BOJLER in OPREMA ,  filtri</t>
  </si>
  <si>
    <t>SKUPAJ OGREVANJE</t>
  </si>
  <si>
    <t>SKUPAJ VODOVOD IN KANALIZACIJA</t>
  </si>
  <si>
    <t>SKUPAJ PREZRAČEVANJE</t>
  </si>
  <si>
    <t>PP ODTOČNE CEVI</t>
  </si>
  <si>
    <t>Spojka - prehodni kos PE /ALUPLAST</t>
  </si>
  <si>
    <t>32×3,0 (v palicah)</t>
  </si>
  <si>
    <t>CEVI, SPOJNI KOSI in ostalo</t>
  </si>
  <si>
    <t>Dobava in montaža dvojnega alumplast baterijskega priključka</t>
  </si>
  <si>
    <t>Dobava in montaža enojnega alumplast baterijskega priključka</t>
  </si>
  <si>
    <t>Lovilnik nesnage z notranjim navojnim priključkom, s poševnim sedežem, okrov iz sive litine, z enojnim sitom iz nerjavnega jekla, PN 10, tesnilni material</t>
  </si>
  <si>
    <t>Termo-manometer, premer okrova 80 mm, priključni nastavek R ¼, na hrbtni strani, vključno s protipovratnim elementom R ½ , merilno območje za temp. 0-120°C, za tlak 0-4 bar</t>
  </si>
  <si>
    <t>Dobava in montaža drobnega montažnega materiala (MS navoji, MS T kosi…)</t>
  </si>
  <si>
    <t>kom</t>
  </si>
  <si>
    <t>PREZRAČEVANJE</t>
  </si>
  <si>
    <t>Razmaščevanje in dezinfekcija (kloriranje) instalacije vodovoda po montaži in pridobitev certifikata o ustreznosti in neoporočnosti pitne vode</t>
  </si>
  <si>
    <t xml:space="preserve">PROJEKTANTSKI POPIS </t>
  </si>
  <si>
    <t>FAZA PZI</t>
  </si>
  <si>
    <t>Popis izdelal: Marko Kamenšek</t>
  </si>
  <si>
    <t>Strojne inštalacije</t>
  </si>
  <si>
    <t>Pri izdelavi ponudbe je potrebno upoštevati tudi naslednje:</t>
  </si>
  <si>
    <t xml:space="preserve"> - Ponudnik izjavlja, da je preveril pravilnost nastavljenih formul in izračunavanja ponudbene cene!
- Ponudnik s ponudbo izjavlja, da je pregledal projektno dokumentacijo, da je z njo v celoti seznanjen in se z njo strinja, da jo smatra kot logično in celovito ter da poseduje strokovno znanje, da bo dela izvedel skladno s projektnimi zahtevami in določili!
- Pred izdelavo ponudbe je potrebno opraviti ogled obstoječega stanja in se seznaniti z dejanskim stanjem na objektu!
- V ponudbi je potrebno zajeti dobavo in montažo vseh potrebnih materialov in opreme za pravilno delovanje sistemov, razen če v posamezni postavki ni drugače navedeno!
- Vsa deponirana oprema in gradbiščni odpadki se odpeljejo na deponijo. Potrebno priložiti potrdilo o predaji opreme na deponijo. Potrebno zajeti v ceni!
- V ceni mora biti zajeta izvedba vseh prehodov instalacij skozi stene, prehodi skozi stene morajo biti ustrezno tesnjeni</t>
  </si>
  <si>
    <t>Št.</t>
  </si>
  <si>
    <t>Opis materiala in del</t>
  </si>
  <si>
    <t>EM</t>
  </si>
  <si>
    <t>Kol.</t>
  </si>
  <si>
    <t>Cena/EM</t>
  </si>
  <si>
    <t>ZNESEK</t>
  </si>
  <si>
    <t>EUR</t>
  </si>
  <si>
    <t>REKAPITULACIJA:</t>
  </si>
  <si>
    <r>
      <t>SKUPAJ</t>
    </r>
    <r>
      <rPr>
        <sz val="11"/>
        <rFont val="Arial CE"/>
        <family val="0"/>
      </rPr>
      <t xml:space="preserve"> BREZ DDV:</t>
    </r>
  </si>
  <si>
    <r>
      <t xml:space="preserve">SKUPAJ </t>
    </r>
    <r>
      <rPr>
        <sz val="12"/>
        <rFont val="Arial CE"/>
        <family val="0"/>
      </rPr>
      <t>Z DDV:</t>
    </r>
  </si>
  <si>
    <r>
      <t xml:space="preserve">Večplastna cev PE-Xb/Al/PE-HD, difuzijsko tesna, PREDIZOLIRANA S </t>
    </r>
    <r>
      <rPr>
        <b/>
        <sz val="10"/>
        <rFont val="Arial CE"/>
        <family val="0"/>
      </rPr>
      <t>13 mm</t>
    </r>
    <r>
      <rPr>
        <sz val="10"/>
        <rFont val="Arial CE"/>
        <family val="2"/>
      </rPr>
      <t xml:space="preserve">, v kolutu, kompletno s spojnimi elementi sistema, razne oblike, fazonski kosi, notranja cev omrežena, možnost ročnega upogibanja, tesnilni in pomožni material za montažo, vodeno v tleh ali steni, pritrdilni material Sikla; kot na primer Geberit Mepla (ali enakovredno).
</t>
    </r>
  </si>
  <si>
    <t xml:space="preserve">16×2,2   </t>
  </si>
  <si>
    <t>20×2,5</t>
  </si>
  <si>
    <t>26×3,0</t>
  </si>
  <si>
    <t>Pripravljalna in zaključna dela, pregled tehnične dokumentacije, zarisovanje, osnovno čiščenje po končanih delih</t>
  </si>
  <si>
    <t>Vregulacija sistema z meritvami in nastavitvami pretokov, nastavitvijo regulacijskih elementov in preizkusno obratovanje</t>
  </si>
  <si>
    <t>Razna nepredvidena dela katera nisu zajeta v tem popisu del</t>
  </si>
  <si>
    <t>Prezračevalna cev (SPIRO), obojestransko pocinkana jekl.ploč. debeline 0.5mm, izolirana z protikondenčno izolacijo Armaflex d=19mm.</t>
  </si>
  <si>
    <t>Za opremo in material, ki se vgrajuje v objekt mora izvajalec del predložiti ustrezna dokazila kvalitete (ves vgrajeni material mora biti najboljše kakovosti in izdelan po SIST, EN, DIN standardih in mora imeti ustrezni certifikat oz. atest proizvajalca ) in ostale spremne dokumente. Montažna dela se lahko izvajajo pod vodstvom strokovno usposobljenega vodje del in v soglasju z nadzorom.
Kot opcija se dovoljuje izbira ustrezne druge opreme kot je projektirana ter se navede zraven predvidene opreme; ustrezati mora predvidenim projektnim in tehničnim parametrom, kar morata pisno potrditi investitor in projektant. 
Pred izvedbo je potrebno preveriti ali nabavljena oprema ustreza projektnim zahtevam in gradbenemu stanju objekta. Če ni posebej navedeno, se pri vsaki poziciji upošteva tudi montaža. Ponudba mora vsebovati tudi ves drobni montažni material.</t>
  </si>
  <si>
    <t xml:space="preserve">TOPLOTNA ČRPALKA ZA SANITARNO VODO 
- Toplotna moč samo toplotna črpalka: 2 kW
- El. moč: 0.44 kW
- Volumen bojlerja: 200 l 
- Napajanje: 230 V, 50 Hz
- Električni grelec: 1,5 kW
- Priključka topla/hladna sanitarna voda 1'' '
- Priključek cirkulacije 3/4''
- Priključka kotlovskega prenosnika za dodatni vir 1'' 
- Antilegionelni program z ročnim vklopom električnega grelca
- kot npr. KRONOTERM WP2 LF-202B ali enakovredno
</t>
  </si>
  <si>
    <t>Dobava in montaža varnostne skupine po DIN 1988, DN 20/R1 vključuje: 
 zaporni ventil, protipovratni ventil in preizkuševalni nastavek,  priključni nastavek manometra, membranski varnostni ventil
 pretočna raztezna posoda Airfix 18 l
 vzdrževalni ventil za raztezno posodo 2×DN20
 varnostni ventil za sanitarno vodo 3/4'', 10bar
 tesnilni in pritrdilni material</t>
  </si>
  <si>
    <t xml:space="preserve">Stenski nosilec za membranske raztezne posode do prostornine 18 l
</t>
  </si>
  <si>
    <t>Dodatno tipalo za mešalni krog</t>
  </si>
  <si>
    <t>Tripotni regulacijski ventil z navojnimi priključki  (za varovanje povratka kotla), skupaj s tesnilnim materialom, vijačnim materialom, tesnili ter elektromotornim pogonom s tritočkovnim regulacijskim signalom</t>
  </si>
  <si>
    <t>DANFOSS tip VRG 3 - 3/4'' + AMV pogon / 230V</t>
  </si>
  <si>
    <t>DN 25</t>
  </si>
  <si>
    <t xml:space="preserve">Protipovratni ventil z notranjim navojnim priključkom, okrov iz medi, z ročico za odpiranje, PN 10, tesnilni material  </t>
  </si>
  <si>
    <t>Poševnosedežni ventil za hidravlično uravnovešanje z navojnim priključkom PN 20 namenjen za delovno temperaturo od –20°C do 120°C. Ventil ima proporcionalno karakteristiko dušenja, merilne priključke za instrument za nastavljanje pretoka, ročno nastavitveno kolo z numerično skalo, funkcijo zapornega elementa, (s priključkom za izpust vode oz. signalni vod). Postavka vključuje nastavitev pretoka s pomočjo merilnega instrumenta in izdelavo zapisnika o doseženih pretokih, tesnilni material, kot npr. proizvod TA– IMI International, tip STAD ali enakovredno</t>
  </si>
  <si>
    <t>Krogelna pipa za praznjenje, z zaporno kapo, tesnilom in verižico, vklj. z vijačnim spojem za gibko cev, okrov iz medi, PN 6, DN15</t>
  </si>
  <si>
    <t>SR100</t>
  </si>
  <si>
    <t xml:space="preserve">Konzole, držala in druga oprema za vodenje in pritrditev cevi in armatur, elastični vložki in podloge; kot na primer program Sikla.
</t>
  </si>
  <si>
    <t>kg</t>
  </si>
  <si>
    <t>fi120mm</t>
  </si>
  <si>
    <t xml:space="preserve">4.0 </t>
  </si>
  <si>
    <t xml:space="preserve">Linijski odvod od prhe fi 50, tip in barva po želji investitorja/arhitekta -  kot npr. GEBERIT CleanLine kanaleta za tuše dolžina 1000mm ali manjši
</t>
  </si>
  <si>
    <t>Sanitarna galanterija za prho, tip in barva po želji investitorja/arhitekta:
- držalo za milo
- protipršna stena
- držalo za brisače</t>
  </si>
  <si>
    <t>Dobava in montaža varnostne skupine po DIN 1988, DN 20/R1 in ostale opreme bojlerja vključuje:                                                   
- 2 kos Ms preh. krogelni ventil , Kovina PN 6,R 3/4"
 pretočna raztezna posoda Airfix 18 l
 vzdrževalni ventil za raztezno posodo DN15
 varnostni ventil za sanitarno vodo 3/4'', 10bar
 tesnilni in pritrdilni material</t>
  </si>
  <si>
    <t>Talni odtok s sifonom s smradno zaporo 123x123mm/115x115mm, odvodni priključek DN 40/50, rešetka iz nerjavnega jekla kot npr. HL 510NPr talni odtok oz. po izbiri investitorja</t>
  </si>
  <si>
    <t>Pooblaščeni inženir:  Marko Kamenšek, univ.dipl.inž.str., IZS S-1147</t>
  </si>
  <si>
    <t>Termo vodomerni jašek za vodomer DN20, z jeklenim pokrovom, montaža</t>
  </si>
  <si>
    <t xml:space="preserve">Vodomer z elementi 
 1 kos krogelna pipa DN 20
 1 kos krogelna pipa z izpustno pipico DN 20
 1 kos čistilni kosl DN 20
 1 kos vodomer DN 20,  Qn/max = 2,5/5 m3/h
 2 kos spojka PE/Je
 pritrdilni in tesnilni matreial
</t>
  </si>
  <si>
    <t>Cevovodi (notranji) za odpadno vodo iz trdega PP, z natičnimi obojkami, DIN 19531, vklj. s fazonskimi kosi, pritrdilnim in obešalnim materialom (zunanji cevovodi in cevovodi v temeljih niso zajeti)</t>
  </si>
  <si>
    <t>∅50 PP</t>
  </si>
  <si>
    <t>∅75 PP</t>
  </si>
  <si>
    <t>∅110 PP</t>
  </si>
  <si>
    <t>KOTLOVNICA - KOTEL NA PELETE</t>
  </si>
  <si>
    <t>Opomba: Zidan Schiedel dimnik je v gradbenih popisih</t>
  </si>
  <si>
    <t>Varnostni ventil DN20, 3 bare</t>
  </si>
  <si>
    <r>
      <t>INVESTITOR</t>
    </r>
    <r>
      <rPr>
        <b/>
        <sz val="12"/>
        <rFont val="Arial"/>
        <family val="2"/>
      </rPr>
      <t>:                                                                                                                           OBČINA BISTRICA OB SOTLI, BISTRICA OB SOTLI 17, 3256 BISTRICA
OB SOTLI</t>
    </r>
  </si>
  <si>
    <t>Št. načrta : 78/20-S</t>
  </si>
  <si>
    <t>Datum izdelave : JULIJ 2020</t>
  </si>
  <si>
    <r>
      <t>OBJEKT</t>
    </r>
    <r>
      <rPr>
        <b/>
        <sz val="12"/>
        <rFont val="Arial"/>
        <family val="2"/>
      </rPr>
      <t>:  VEČNAMENSKI OBJEKT - novogradnja manj zahtevnega objekta, parc. št. 1013/4, 1015/3,1016/1 in 1016/8, k.o. 1250 KUNŠPERK</t>
    </r>
  </si>
  <si>
    <t>Polietilenska  cev za vodovode PE100 po SIST ISO 4427 in SIST EN 12201-1/2 za NP16, skupaj z dodatkom za odrezke 5%</t>
  </si>
  <si>
    <t>PE100-d110 x 10,0 (DN90) / 16 bar - (točna količina se določi pred polaganjem)</t>
  </si>
  <si>
    <t>Navrtalni oklep 110 (DN90) 1" LTŽ za hišni prikluček</t>
  </si>
  <si>
    <t>Dodatek za razna nepredvidena strojno montažna dela
na cevovodu:
zapiranje in praznjenje cevovodov, obveščanje javnosti
Predvideno 10 % od vrednosti strojno montažnih del</t>
  </si>
  <si>
    <t>ocena</t>
  </si>
  <si>
    <t xml:space="preserve">SKUPAJ VODOVOD MATERIAL </t>
  </si>
  <si>
    <t>VODOVODNI PRIKLJUČEK</t>
  </si>
  <si>
    <t>Označevalna tablica - modra s podatki vključno z
nosilno Alu tablico, objemko in pritrdilnim materialom</t>
  </si>
  <si>
    <t>II.</t>
  </si>
  <si>
    <t>PE100-d32 x 3,0 (DN25) / 16 bar - (točna količina se določi pred polaganjem)</t>
  </si>
  <si>
    <t>III.</t>
  </si>
  <si>
    <t xml:space="preserve">HLAJENJE </t>
  </si>
  <si>
    <t>Bakrene preizolirane cevi 6,35mm / 9,52mm za povezavo notranje klima enote z zunanjo split enoto</t>
  </si>
  <si>
    <r>
      <t xml:space="preserve">Konzole, držala in druga oprema za vodenje in pritrditev cevi </t>
    </r>
    <r>
      <rPr>
        <i/>
        <sz val="10"/>
        <rFont val="Arial CE"/>
        <family val="2"/>
      </rPr>
      <t xml:space="preserve">
</t>
    </r>
  </si>
  <si>
    <r>
      <t>Konzole, držala in druga oprema za pritrditev notranje in zunanje klima enote</t>
    </r>
    <r>
      <rPr>
        <i/>
        <sz val="10"/>
        <rFont val="Arial CE"/>
        <family val="2"/>
      </rPr>
      <t xml:space="preserve">
</t>
    </r>
  </si>
  <si>
    <t>Cevovodi za odvod kondenza od klimatskih naprav iz trdega PP, z natičnimi obojkami, DIN 19531, vklj. s fazonskimi kosi, pritrdilnim in obešalnim materialom</t>
  </si>
  <si>
    <t>∅32 - ZAJETI PRI POPISU KANALIZACIJE</t>
  </si>
  <si>
    <t>Kondenčni sifon (stenski proti smradni) za odvod kondenza pri klimatski napravi</t>
  </si>
  <si>
    <t>Preizkus delovanja klima naprave, z nastavitvami in preizkusno obratovanje</t>
  </si>
  <si>
    <t>SKUPAJ HLAJENJE</t>
  </si>
  <si>
    <t>V.</t>
  </si>
  <si>
    <r>
      <t xml:space="preserve">Kopalniški ventilator za prezračevanje z protipovratno loputo, izhodnim nastavkom </t>
    </r>
    <r>
      <rPr>
        <sz val="10"/>
        <rFont val="Symbol"/>
        <family val="1"/>
      </rPr>
      <t>f8</t>
    </r>
    <r>
      <rPr>
        <sz val="10"/>
        <rFont val="Arial"/>
        <family val="2"/>
      </rPr>
      <t xml:space="preserve">0,  nadometna ali podometna montaža vključno z brezstopenjskim regulatorjem vrtljajev, ročnim ali senzorskim vklopom, timerjem za nastavitev vklopa / izklopa ter pritrdilnim in tesnilnim materialom - kot na primer LIMODOR LF/M 100  - po izbiri investitorja. </t>
    </r>
  </si>
  <si>
    <t>Zunanja stenska fasadna rešetka fi 100 za odvod iz prostora</t>
  </si>
  <si>
    <t>Nadtlačna žaluzija, za odvod zraka, montaža na fasado, pvc  barva po izbiri investitorja / arhitekta;  kot na primer Systemair VK 10 ali enakovredno.</t>
  </si>
  <si>
    <t>Vsa vrata prostorov, kjer so nameščeni ventilatorji, morajo biti spodrezana pri tleh vsaj za 15mm, da lahko prihaja zrak iz drugih prostorov ali imeti nameščene rešetke dimenzij vsaj 5 x 30cm</t>
  </si>
  <si>
    <t>Izdelava prebojev skozi stene</t>
  </si>
  <si>
    <t xml:space="preserve">Pripravljalna dela, določitev točnih mikro lokacij, zarisovanje, montaža, volumska nastavitev ventilatorjev, preizkusno obratovanje, zagon, izvedba meritev s poročilom, osnovno čiščenje po končanih delih transportni in manipulativni stroški (_% od Poz.1 do n-1).
</t>
  </si>
  <si>
    <t>IV.</t>
  </si>
  <si>
    <t>Bakrene preizolirane cevi 6,35mm / 12,7mm za povezavo notranje klima enote z zunanjo split enoto</t>
  </si>
  <si>
    <r>
      <rPr>
        <b/>
        <sz val="10"/>
        <rFont val="Arial CE"/>
        <family val="0"/>
      </rPr>
      <t>Zunanja split klimatska enota 7,1kW hlajenje, 8,0kW gretje</t>
    </r>
    <r>
      <rPr>
        <sz val="10"/>
        <rFont val="Arial CE"/>
        <family val="2"/>
      </rPr>
      <t xml:space="preserve">
Tehnične značilnosti:                                                                    Hlajenje 7,1 (0,9 - 8,3) kW,                                                          Gretje 8,0 (0,9 - 10,1) kW,
Delovanje gretja od -15°C do 24°C                                       Delovanje hlajenja od -10°C do 46°C
EER: 3,41, COP: 4,18
max Poraba el. energije pri hlajenju: 2,1 kW, 230V 
max Poraba el. energije pri gretju: 1,91 kW, 230V 
Energijski razred: A                                                                   Pretok zraka: 3240 m3/h 
Glasnost zunanje enote: 65 dB(A) 
Hladilniške povezave
Maksimalna dolžina cevi: 30 mm 
Višinska razlika - max.: 25 m 
Cev za tekočino - premer: 6,35 mm 
Cev za plin - premer: 12,7 mm 
Hladilni plin: R32                         
kot na primer: </t>
    </r>
    <r>
      <rPr>
        <b/>
        <sz val="10"/>
        <rFont val="Arial CE"/>
        <family val="0"/>
      </rPr>
      <t xml:space="preserve">FUJITSU AOYG24 </t>
    </r>
    <r>
      <rPr>
        <sz val="10"/>
        <rFont val="Arial CE"/>
        <family val="2"/>
      </rPr>
      <t>ali podobno, dobava in montaža</t>
    </r>
  </si>
  <si>
    <r>
      <rPr>
        <b/>
        <sz val="10"/>
        <rFont val="Arial CE"/>
        <family val="0"/>
      </rPr>
      <t>Notranja stenska klimatska enota 7,1kW hlajenje, 8,0kW gretje</t>
    </r>
    <r>
      <rPr>
        <sz val="10"/>
        <rFont val="Arial CE"/>
        <family val="2"/>
      </rPr>
      <t xml:space="preserve">
Tehnične značilnosti:                                                                -hladilna moč 7,1kW,
-grelna moč 8,0 kW,
Delovanje gretja od -15°C do 24°C                                      Delovanje hlajenja od -10°C do 63°C
Poraba el. energije: 160 W, 230V 
max EER: 3,41, COP: 4,18
Energijski razred: A 
Pretok zraka: 1170 m3/h                                                            Mere klima naprave:  v x š x g - 280x980x240mm                   
Glasnost notranje enote: 49/40/35/29 dB(A) 
Hladilniške povezave
Maksimalna dolžina cevi: 30 mm 
Višinska razlika - max.: 25 m 
Cev za tekočino - premer: 6,35 mm 
Cev za plin - premer: 12,7 mm 
Hladilni plin: R410A                                                               Črpalka za odvod kondenza (če bo potrebno)
kot na primer: </t>
    </r>
    <r>
      <rPr>
        <b/>
        <sz val="10"/>
        <rFont val="Arial CE"/>
        <family val="0"/>
      </rPr>
      <t xml:space="preserve">FUJITSU ASYG24 </t>
    </r>
    <r>
      <rPr>
        <sz val="10"/>
        <rFont val="Arial CE"/>
        <family val="2"/>
      </rPr>
      <t xml:space="preserve">ali podobno, dobava in montaža
Funkcije
Upravljanje: daljinsko, avtomatsko delovanje, avtomatski ponovni zagon, nočni režim delovanja, turbo delovanje, hlajenje, gretje, prezračevanje, antibakterijski filter
</t>
    </r>
  </si>
  <si>
    <r>
      <rPr>
        <b/>
        <sz val="10"/>
        <rFont val="Arial CE"/>
        <family val="0"/>
      </rPr>
      <t>Notranja stenska klimatska enota 3,4kW hlajenje, 4,0kW gretje</t>
    </r>
    <r>
      <rPr>
        <sz val="10"/>
        <rFont val="Arial CE"/>
        <family val="2"/>
      </rPr>
      <t xml:space="preserve">
Tehnične značilnosti:                                                                -hladilna moč 3,4kW,
-grelna moč 4,0 kW,
Delovanje gretja od -15°C do 24°C                                      Delovanje hlajenja od -10°C do 46°C
Poraba el. energije: 130 W, 230V 
max EER: 3,65, COP: 4,17
Energijski razred: A 
Pretok zraka: 700 m3/h                                                            Mere klima naprave:  v x š x g - 270x834x222mm                   
Glasnost notranje enote: 38/35/31/21 dB(A) 
Hladilniške povezave
Maksimalna dolžina cevi: 20 mm 
Višinska razlika - max.: 15 m 
Cev za tekočino - premer: 6,35 mm 
Cev za plin - premer: 9,52 mm 
Hladilni plin: R32                                                                    Črpalka za odvod kondenza (če bo potrebno)
kot na primer: </t>
    </r>
    <r>
      <rPr>
        <b/>
        <sz val="10"/>
        <rFont val="Arial CE"/>
        <family val="0"/>
      </rPr>
      <t xml:space="preserve">FUJITSU ASYG12 </t>
    </r>
    <r>
      <rPr>
        <sz val="10"/>
        <rFont val="Arial CE"/>
        <family val="2"/>
      </rPr>
      <t xml:space="preserve">ali podobno, dobava in montaža
Funkcije
Upravljanje: daljinsko, avtomatsko delovanje, avtomatski ponovni zagon, nočni režim delovanja, turbo delovanje, hlajenje, gretje, prezračevanje, antibakterijski filter
</t>
    </r>
  </si>
  <si>
    <r>
      <rPr>
        <b/>
        <sz val="10"/>
        <rFont val="Arial CE"/>
        <family val="0"/>
      </rPr>
      <t>Zunanja split klimatska enota 3,4kW hlajenje, 4,0kW gretje</t>
    </r>
    <r>
      <rPr>
        <sz val="10"/>
        <rFont val="Arial CE"/>
        <family val="2"/>
      </rPr>
      <t xml:space="preserve">
Tehnične značilnosti:                                                                    Hlajenje 3,4 (0,9 - 3,9) kW,                                                          Gretje 4,0 (0,9 - 5,3) kW,
Delovanje gretja od -15°C do 24°C                                       Delovanje hlajenja od -10°C do 43°C
EER: 3,5, COP: 3,92
max Poraba el. energije pri hlajenju: 0,93 kW, 230V 
max Poraba el. energije pri gretju: 0,96 kW, 230V 
Energijski razred: A                                                                   Pretok zraka: 1700 m3/h 
Glasnost zunanje enote: 65 dB(A) 
Hladilniške povezave
Maksimalna dolžina cevi: 20 mm 
Višinska razlika - max.: 15 m 
Cev za tekočino - premer: 6,35 mm 
Cev za plin - premer: 9,52 mm 
Hladilni plin: R32                         
kot na primer: </t>
    </r>
    <r>
      <rPr>
        <b/>
        <sz val="10"/>
        <rFont val="Arial CE"/>
        <family val="0"/>
      </rPr>
      <t xml:space="preserve">FUJITSU AOYG12 </t>
    </r>
    <r>
      <rPr>
        <sz val="10"/>
        <rFont val="Arial CE"/>
        <family val="2"/>
      </rPr>
      <t>ali podobno, dobava in montaža</t>
    </r>
  </si>
  <si>
    <t xml:space="preserve">Sanitarna galanterija za stranišče, tip in barva po želji investitorja/arhitekta:
- držalo za WC papir v roli
- metlica za WC školjko
</t>
  </si>
  <si>
    <r>
      <t>Umivalnik WC enojni približne velikost 7</t>
    </r>
    <r>
      <rPr>
        <b/>
        <sz val="10"/>
        <color indexed="8"/>
        <rFont val="Arial"/>
        <family val="2"/>
      </rPr>
      <t>0 x 50cm</t>
    </r>
    <r>
      <rPr>
        <sz val="10"/>
        <color indexed="8"/>
        <rFont val="Arial"/>
        <family val="2"/>
      </rPr>
      <t xml:space="preserve">, tip in barva po želji investitorja/arhitekta:
- keramični umivalnik kot npr. </t>
    </r>
    <r>
      <rPr>
        <b/>
        <sz val="10"/>
        <color indexed="8"/>
        <rFont val="Arial"/>
        <family val="2"/>
      </rPr>
      <t>DOLOMITE GEMMA 2</t>
    </r>
    <r>
      <rPr>
        <sz val="10"/>
        <color indexed="8"/>
        <rFont val="Arial"/>
        <family val="2"/>
      </rPr>
      <t xml:space="preserve"> ali enakovredno.                                                                               - montažni element za umivalnik kot npr. proizvod Geberit Duofix ali enakovredno     
- enoročna baterija za umivalnik kot npr. </t>
    </r>
    <r>
      <rPr>
        <b/>
        <sz val="10"/>
        <color indexed="8"/>
        <rFont val="Arial"/>
        <family val="2"/>
      </rPr>
      <t>Unitas Infinity</t>
    </r>
    <r>
      <rPr>
        <sz val="10"/>
        <color indexed="8"/>
        <rFont val="Arial"/>
        <family val="2"/>
      </rPr>
      <t xml:space="preserve"> ali enakovredno
- set dvojnih armaturnih priključkov s pritrdilnimi vijaki
- 2× kotni ventil za regul. pretoka  ½"×⅜", rozete
- kromirani odtočni sifon z ventilskim pokrovom, tesnilo, odtočna cev, rozete
- tesnilni in pritrdilni material
</t>
    </r>
  </si>
  <si>
    <r>
      <t xml:space="preserve">Krmilna elektronika za pisoar, podometna izvedba, sestav *krmilna elektronika za pisoar, priključek AC1×230V/50Hz, sestav: kovinska čelna pokrivna bela plošča varna pred vandalizmom, vstavljivi transformator, krmilni in sprejemni del z zaznavanjem razdalje in senčenjem bleščanja ozadja, dinamično nastavljiv čas isplakovanja, mag.ventil, lovilec smeti, pritrdilni okvir in vijaki, *univerzalni set za grobo montažo pisoarja s podometnim vgradnim ohišjem, podometno dozo z vgrajenim zapornim in dušilnim ventilom, vodnim priključkom 1/2˝, </t>
    </r>
    <r>
      <rPr>
        <i/>
        <sz val="10"/>
        <rFont val="Arial Narrow"/>
        <family val="2"/>
      </rPr>
      <t xml:space="preserve">
</t>
    </r>
    <r>
      <rPr>
        <i/>
        <sz val="10"/>
        <rFont val="Arial"/>
        <family val="2"/>
      </rPr>
      <t xml:space="preserve">kot na primer GEBERIT- po izbiri investitorja/arhitekta. </t>
    </r>
  </si>
  <si>
    <r>
      <t>Pisoar, stenski kot npr.</t>
    </r>
    <r>
      <rPr>
        <b/>
        <sz val="10"/>
        <rFont val="Arial CE"/>
        <family val="0"/>
      </rPr>
      <t xml:space="preserve"> CERAMICA DOLOMITE GEMMA 2</t>
    </r>
    <r>
      <rPr>
        <sz val="10"/>
        <rFont val="Arial CE"/>
        <family val="2"/>
      </rPr>
      <t xml:space="preserve">; velikost, tip in barva po želji investitorja/arhitekta,                                   - montažni element za pisoar kot npr. proizvod Geberit Duofix ali enkovredno                                                                                - avtomatsko splakovanje na senzor, bela sanitarna keramika, komplet set za zakriti pritok, set za zakriti iztok, pritrdilni in tesnilni elementi                  </t>
    </r>
  </si>
  <si>
    <r>
      <t xml:space="preserve">Dodatna oprema za priključitev pomivalnega korita (kuhinja):
- stoječa enoročna baterija za pom.korito kot npr. </t>
    </r>
    <r>
      <rPr>
        <b/>
        <sz val="10"/>
        <color indexed="8"/>
        <rFont val="Arial"/>
        <family val="2"/>
      </rPr>
      <t>Unitas Infinity</t>
    </r>
    <r>
      <rPr>
        <sz val="10"/>
        <color indexed="8"/>
        <rFont val="Arial"/>
        <family val="2"/>
      </rPr>
      <t xml:space="preserve"> ali enakovredno
- odtočna garnitura iz plastike 
- set dvojnih armaturnih priključkov s pritrdilnimi vijaki
- 2× kotni ventil za regul. pretoka  ½"×⅜", rozete
</t>
    </r>
  </si>
  <si>
    <r>
      <t>Sanitarna galanterija za umivalnik približne velikosti 7</t>
    </r>
    <r>
      <rPr>
        <b/>
        <sz val="10"/>
        <color indexed="8"/>
        <rFont val="Arial"/>
        <family val="2"/>
      </rPr>
      <t>0 x 50cm</t>
    </r>
    <r>
      <rPr>
        <sz val="10"/>
        <color indexed="8"/>
        <rFont val="Arial"/>
        <family val="2"/>
      </rPr>
      <t xml:space="preserve">, tip in barva po želji investitorja/arhitekta:
- držalo za brisačo
- milnik za tekoče milo
- ogledalo s polico dim. širina 70 x višina 80cm
</t>
    </r>
  </si>
  <si>
    <r>
      <t xml:space="preserve">Umivalnik </t>
    </r>
    <r>
      <rPr>
        <b/>
        <sz val="10"/>
        <color indexed="8"/>
        <rFont val="Arial"/>
        <family val="2"/>
      </rPr>
      <t>INVALIDSKI</t>
    </r>
    <r>
      <rPr>
        <sz val="10"/>
        <color indexed="8"/>
        <rFont val="Arial"/>
        <family val="2"/>
      </rPr>
      <t xml:space="preserve"> WC približne velikosti </t>
    </r>
    <r>
      <rPr>
        <b/>
        <sz val="10"/>
        <color indexed="8"/>
        <rFont val="Arial"/>
        <family val="2"/>
      </rPr>
      <t>70 x 50cm</t>
    </r>
    <r>
      <rPr>
        <sz val="10"/>
        <color indexed="8"/>
        <rFont val="Arial"/>
        <family val="2"/>
      </rPr>
      <t xml:space="preserve">, tip in barva po želji investitorja/arhitekta:
- keramični umivalnik kot npr. DOLOMITE ali enakovredno.                                                          - montažni element za umivalnik kot npr. proizvod Geberit Duofix ali enakovredno
- enoročna baterija za umivalnik kot npr. Unitas Infinity ali enakovredno
- set dvojnih armaturnih priključkov s pritrdilnimi vijaki
- 2× kotni ventil za regul. pretoka  ½"×⅜", rozete
- kromirani odtočni sifon z ventilskim pokrovom, tesnilo, odtočna cev, rozete
- tesnilni in pritrdilni material
</t>
    </r>
  </si>
  <si>
    <t xml:space="preserve">Sanitarna galanterija za INVALIDSKO stranišče, tip in barva po želji investitorja/arhitekta:
- držalo za WC papir v roli
- metlica za WC školjko                           
</t>
  </si>
  <si>
    <r>
      <t xml:space="preserve">Stranišče, tip in barva po želji investitorja/arhitekta:
- konzolna keramična WC školjka iz bele keramike, kot npr. </t>
    </r>
    <r>
      <rPr>
        <b/>
        <sz val="10"/>
        <color indexed="8"/>
        <rFont val="Arial"/>
        <family val="2"/>
      </rPr>
      <t xml:space="preserve">CERAMICA DOLOMITE GEMMA 2 </t>
    </r>
    <r>
      <rPr>
        <sz val="10"/>
        <color indexed="8"/>
        <rFont val="Arial"/>
        <family val="2"/>
      </rPr>
      <t xml:space="preserve">ali enakovredno                      - sedežna deska WC školjke s pokrovom in kovinskimi tečaji
- montažni element  s podometnim splakovalnikom, univerzalnega priključka za vodo ½" z vgrajenim kotnim ventilom, tipka za dvokoličinsko splakovanje,  aktiviranje spredaj, kot npr. </t>
    </r>
    <r>
      <rPr>
        <b/>
        <sz val="10"/>
        <color indexed="8"/>
        <rFont val="Arial"/>
        <family val="2"/>
      </rPr>
      <t>proizvod Geberit Duofix</t>
    </r>
    <r>
      <rPr>
        <sz val="10"/>
        <color indexed="8"/>
        <rFont val="Arial"/>
        <family val="2"/>
      </rPr>
      <t xml:space="preserve"> višine 112cm ali enakovredno                                                                      -</t>
    </r>
    <r>
      <rPr>
        <b/>
        <sz val="10"/>
        <color indexed="8"/>
        <rFont val="Arial"/>
        <family val="2"/>
      </rPr>
      <t xml:space="preserve"> pogoj za dvokoličinsko splakovanje: max. 6 l vode za polno splakovanje in ne več kot 3 l za delno splakovanje (pogoji za zeleno naročanje)</t>
    </r>
    <r>
      <rPr>
        <sz val="10"/>
        <color indexed="8"/>
        <rFont val="Arial"/>
        <family val="2"/>
      </rPr>
      <t xml:space="preserve">
- odtočno koleno 90/90 mm, prehodni kos 90/110 mm
- tesnilni in pritrdilni material
</t>
    </r>
  </si>
  <si>
    <t>Varnostno držalo, preklopno, dim. 27×70cm, pritrdilna plošča; kot na primer Varnostno držalo Ceramica Dolomite Atlantis ali enakovredno (po izbiri investitorja).</t>
  </si>
  <si>
    <t>Stensko držalo, fiksno, dim. 36.1cm; kot na primer Stensko držalo Ceramica Dolomite Atlantis ali enakovredno (po izbiri investitorja).</t>
  </si>
  <si>
    <t xml:space="preserve">Umivalnik za v kotlovnico, približne velikosti 60 x 50cm, tip in barva po želji investitorja/arhitekta:
- keramični umivalnik
- navadna baterija za umivalnik
- set dvojnih armaturnih priključkov s pritrdilnimi vijaki
- 1× kotni ventil za regul. pretoka  ½"×⅜", rozete
- kromirani odtočni sifon z ventilskim pokrovom, tesnilo, odtočna cev, rozete
- tesnilni in pritrdilni material
</t>
  </si>
  <si>
    <r>
      <t xml:space="preserve">Prha v celoti iz keramike, tip, barva in dimenzija po želji investitorja/arhitekta:
- tla in stene v keramiki,
- stenska enoročna kromana mešalna baterija z gibljivim izpustom in perlatorjem, vključno gibljiva prha in konzola  kot npr. </t>
    </r>
    <r>
      <rPr>
        <b/>
        <sz val="10"/>
        <color indexed="8"/>
        <rFont val="Arial"/>
        <family val="2"/>
      </rPr>
      <t>Unitas Infinity</t>
    </r>
    <r>
      <rPr>
        <sz val="10"/>
        <color indexed="8"/>
        <rFont val="Arial"/>
        <family val="2"/>
      </rPr>
      <t xml:space="preserve"> ali enakovredno
- set dvojnih armaturnih priključkov s pritrdilnimi vijaki
- 2× podometni prepustni ventil z prehodnimi kosi
- tesnilni in pritrdilni material                                               
</t>
    </r>
  </si>
  <si>
    <r>
      <t xml:space="preserve">Oprema bojlerja TČ vključno:
- 3 kos Ms preh. krogelni ventil , Kovina PN 6,R 1"
- 2 kos Ms preh. krogelni ventil , Kovina PN 6,R 3/4"
- 2 kos Ms povratni ventil R 3/4  
- 1 kos obtočna črpalka za sanitarno vodo s prigrajeno programsko uro na regulaciji TČ </t>
    </r>
    <r>
      <rPr>
        <b/>
        <sz val="10"/>
        <color indexed="8"/>
        <rFont val="Arial"/>
        <family val="2"/>
      </rPr>
      <t>STRATOS PICO-Z 25/1-4, 1~230V / 50Hz, 0,03kW,</t>
    </r>
    <r>
      <rPr>
        <sz val="10"/>
        <color indexed="8"/>
        <rFont val="Arial"/>
        <family val="2"/>
      </rPr>
      <t xml:space="preserve"> 1~230V, 50Hz,
- pritrdilni in tesnilni materialom
</t>
    </r>
  </si>
  <si>
    <t>∅32 PP(za odvod kondenza)</t>
  </si>
  <si>
    <t xml:space="preserve">Odzračna strešna kapa, nameščena na strehi  DN 70
</t>
  </si>
  <si>
    <t>V tem popisu ni zajeta kanalizacija v temeljih in zunanji del kanalizacije in revizijski jaški</t>
  </si>
  <si>
    <r>
      <t xml:space="preserve">Ploščati jekleni radiator s sredinskim priklopom iz stene z vgrajenim regulacijskim ventilom, </t>
    </r>
    <r>
      <rPr>
        <sz val="10"/>
        <rFont val="Arial CE"/>
        <family val="2"/>
      </rPr>
      <t xml:space="preserve"> priključki 4×G½˝ n.n. in 2×G¾˝ z.n., priključna mera 50 mm, odzračevalni in izpustni čep, vključno z 600W elektro grelcem in termostatom, barva RAL 9016; dobava in montaža, </t>
    </r>
    <r>
      <rPr>
        <i/>
        <sz val="10"/>
        <rFont val="Arial CE"/>
        <family val="2"/>
      </rPr>
      <t xml:space="preserve">kot na primer Korado RADIK VKM po izbiri investitorja
</t>
    </r>
  </si>
  <si>
    <t xml:space="preserve">Tip 21 VKM, H=900 - L=600 (sredinski priklop iz stene)
</t>
  </si>
  <si>
    <r>
      <t xml:space="preserve">Termostatska glava, za montažo na grelno telo z vgrajenim ventilom (ali RA ventil) z zaskočnim priključkom, s plinskim tipalom, območje nastavitve 5-26°C, protizmrzovalna zaščita; </t>
    </r>
    <r>
      <rPr>
        <i/>
        <sz val="10"/>
        <rFont val="Arial CE"/>
        <family val="2"/>
      </rPr>
      <t xml:space="preserve">kot na primer 
Danfoss Termostatska glava RA 2990 - po izbiri investitorja. </t>
    </r>
  </si>
  <si>
    <r>
      <t xml:space="preserve">Univerzalni priključek za radiator z vgrajenim ventilom, medosna razdalja 50 mm, kotna izvedba, za dvocevni sistem, z možnostjo zapiranja, priključek grelnega telesa s prostovrtečo se matico G3/4˝, priključek spojnega kompleta G3/4˝A; </t>
    </r>
    <r>
      <rPr>
        <i/>
        <sz val="10"/>
        <rFont val="Arial CE"/>
        <family val="2"/>
      </rPr>
      <t xml:space="preserve">kot na primer Danfoss RLV-KS 3/4˝  kotni - po izbiri investitorja.
</t>
    </r>
  </si>
  <si>
    <r>
      <t xml:space="preserve">Spojka- fiting za priključitev večplastne cevi, sestav (prižemni obroč, podporni tulec, izol.podložka, prekrivna matica), dim. G3/4˝- 16×2 (DN12); </t>
    </r>
    <r>
      <rPr>
        <i/>
        <sz val="10"/>
        <rFont val="Arial CE"/>
        <family val="2"/>
      </rPr>
      <t xml:space="preserve">kot na primer  Danfoss Spojka 3/4˝-16×2 .
</t>
    </r>
  </si>
  <si>
    <r>
      <t xml:space="preserve">Enojna rozeta, bela </t>
    </r>
    <r>
      <rPr>
        <sz val="10"/>
        <rFont val="Symbol"/>
        <family val="1"/>
      </rPr>
      <t>Ć</t>
    </r>
    <r>
      <rPr>
        <sz val="10"/>
        <rFont val="Arial CE"/>
        <family val="2"/>
      </rPr>
      <t xml:space="preserve">16 mm; </t>
    </r>
    <r>
      <rPr>
        <i/>
        <sz val="10"/>
        <rFont val="Arial CE"/>
        <family val="2"/>
      </rPr>
      <t xml:space="preserve">kot na primer Rozeta </t>
    </r>
    <r>
      <rPr>
        <i/>
        <sz val="10"/>
        <rFont val="Symbol"/>
        <family val="1"/>
      </rPr>
      <t>Ć</t>
    </r>
    <r>
      <rPr>
        <i/>
        <sz val="10"/>
        <rFont val="Arial CE"/>
        <family val="2"/>
      </rPr>
      <t xml:space="preserve">16, art.20.585.004 Titan Kamnik  - po izbiri investitorja.
</t>
    </r>
  </si>
  <si>
    <t>16×2,2    (13mm izolacije)</t>
  </si>
  <si>
    <t>20×2,5    (13mm izolacije)</t>
  </si>
  <si>
    <t>PLOŠČATI RADIATORJI</t>
  </si>
  <si>
    <t xml:space="preserve">Tip 21 VKM, H=600 - L=400 (sredinski priklop iz stene)
</t>
  </si>
  <si>
    <t xml:space="preserve">Tip 22 VKM, H=900 - L=600 (sredinski priklop iz stene)
</t>
  </si>
  <si>
    <t xml:space="preserve">Tip 22 VKM, H=900 - L=800 (sredinski priklop iz stene)
</t>
  </si>
  <si>
    <t xml:space="preserve">Tip 22 VKM, H=900 - L=1000 (sredinski priklop iz stene)
</t>
  </si>
  <si>
    <t xml:space="preserve">Tip 22 VKM, H=900 - L=1200 (sredinski priklop iz stene)
</t>
  </si>
  <si>
    <t xml:space="preserve">Tip 22 VKM, H=600 - L=2000 (sredinski priklop iz stene)
</t>
  </si>
  <si>
    <t xml:space="preserve">Tip 22 VKM, H=900 - L=3000 (sredinski priklop iz stene)
</t>
  </si>
  <si>
    <t xml:space="preserve">Tip 22 VKM, H=900 - L=2000 (sredinski priklop iz stene)
</t>
  </si>
  <si>
    <r>
      <t>Stenska konzola (v kompletu 2x ali 3x) za ploščati je</t>
    </r>
    <r>
      <rPr>
        <sz val="10"/>
        <rFont val="Arial CE"/>
        <family val="2"/>
      </rPr>
      <t xml:space="preserve">kleni radiator VKM vgradne višine 600 mm, s pritrdilnimi elementi </t>
    </r>
  </si>
  <si>
    <t xml:space="preserve">Stenska konzola (v kompletu 2x ali 3x) za ploščati jekleni radiator VKM vgradne višine 900 mm, s pritrdilnimi elementi </t>
  </si>
  <si>
    <t xml:space="preserve">Večplastna cev PE-Xb/Al/PE-HD, difuzijsko tesna, PREDIZOLIRANA, v kolutu ali palicah, kompletno s spojnimi elementi sistema, razne oblike, fazonski kosi, notranja cev omrežena, možnost ročnega upogibanja, tesnilni in pomožni material za montažo, vodeno v tleh ali steni, pritrdilni material Sikla; kot na primer Geberit Mepla (ali enakovredno).
</t>
  </si>
  <si>
    <t>32×3,0    (19mm izolacije)</t>
  </si>
  <si>
    <t>26×3,0    (19mm izolacije)</t>
  </si>
  <si>
    <t xml:space="preserve">primeren za kurjenje lesnih pelet </t>
  </si>
  <si>
    <t>po EN 14961-2 Klasa A1 ali ONORM M 7135 / DIN 51731</t>
  </si>
  <si>
    <t>Celotno krmiljenje sistema je razvidno iz ekrana krmilnika na kotlu.</t>
  </si>
  <si>
    <t>Kotel je sestavljen iz:</t>
  </si>
  <si>
    <t>Avtomatski kotel za kurjenje pelet z lamda regulacijo, avtomatskim vžigom,</t>
  </si>
  <si>
    <t>sesalnim ventilatorjem vleka dimnih plinov,</t>
  </si>
  <si>
    <t>mikroprocesorskim krmiljenjem temp. bojlerja,</t>
  </si>
  <si>
    <t>avtomatskim vžigom ter sesalno turbino za pelete,</t>
  </si>
  <si>
    <t>z regulacijo prvega vremensko vodenega hišnega kroga</t>
  </si>
  <si>
    <t>Vremensko vodena regulacija Lambdatronic P3200 z lambda sondo nadzorom izgorevanja</t>
  </si>
  <si>
    <t>Nadzor temperature dimnih plinov za optimalen izkoristek.</t>
  </si>
  <si>
    <t>Možnost krmiljenja solarnega sistema in drugega (npr. oljnega) kotla</t>
  </si>
  <si>
    <t>Ventilator prisilnega vleka, reguliran s številom vrtljajev</t>
  </si>
  <si>
    <t>Serijska WOS tehnika čiščenja izmenjevalca s pogonom za avtomatsko čiščenje</t>
  </si>
  <si>
    <t xml:space="preserve">Prigrajen je velik dnevni zalogovnik za pelete za avtomatsko </t>
  </si>
  <si>
    <t>doziranje pelet preko zunanje sesalne turbine.</t>
  </si>
  <si>
    <t>Velik predal za pepel omogočata dolge intervale brez praznjenja</t>
  </si>
  <si>
    <t>Avtomatična premična rešetka za odstranjevanje pepela in delovanje brez vzdrževanja</t>
  </si>
  <si>
    <t>Zahtevani elektro dovod: 230V / 50 Hz / 16 A.  Kotel ima CE certifikat</t>
  </si>
  <si>
    <t>Kotel omogoča moduliranje pretoka tople vode preko kotla z PWM ali 0 - 10V izhodom.</t>
  </si>
  <si>
    <t>MINIMALNE TEHNIČNE ZAHTEVE KOTLA:</t>
  </si>
  <si>
    <t xml:space="preserve"> - Nazivna moč kotla: 35 kW</t>
  </si>
  <si>
    <t xml:space="preserve"> - Razpon delovanja: 7,2 - 35 kW</t>
  </si>
  <si>
    <t xml:space="preserve"> - Masa kotla minimalno: 380 kg </t>
  </si>
  <si>
    <r>
      <t>Nizko-temperaturni kotel na pelete z regulacijo S3200, kot npr.</t>
    </r>
    <r>
      <rPr>
        <b/>
        <sz val="10"/>
        <rFont val="Arial"/>
        <family val="2"/>
      </rPr>
      <t>FRÖLING PE1 35kW</t>
    </r>
    <r>
      <rPr>
        <sz val="10"/>
        <rFont val="Arial"/>
        <family val="2"/>
      </rPr>
      <t xml:space="preserve"> z ekranom na dotik ali enakovredno</t>
    </r>
  </si>
  <si>
    <r>
      <rPr>
        <b/>
        <sz val="10"/>
        <rFont val="Arial"/>
        <family val="2"/>
      </rPr>
      <t>Nizko-temperaturni kotel na pelete moči 35kW,</t>
    </r>
    <r>
      <rPr>
        <sz val="10"/>
        <rFont val="Arial"/>
        <family val="2"/>
      </rPr>
      <t xml:space="preserve"> z regulacijo</t>
    </r>
  </si>
  <si>
    <t>in možnostjo regulacije do 3. mešalnih krogov in 1. direktnega .</t>
  </si>
  <si>
    <t>Montažni zalogovnik Cube 500 (69x69x123mm)</t>
  </si>
  <si>
    <t>Kovinski montažni zalogovnik s sesalno sondo za 500kg pelet.</t>
  </si>
  <si>
    <t>Sesalna cev 12,5m</t>
  </si>
  <si>
    <t>Gibljiva sesalna cev za sesanje pelet od sesalne sonde</t>
  </si>
  <si>
    <t>do dnevnega zalogovnika v kotlu.</t>
  </si>
  <si>
    <t>Ventil za nastavitev in kontrolo pretoka povratka:</t>
  </si>
  <si>
    <t>Ventil za uravnoteženje pretoka SEETER 1", 10 - 40 l/min</t>
  </si>
  <si>
    <t>Območje delovanja: primeren za vgradnjo za kotle moči od 10-30 kw</t>
  </si>
  <si>
    <t>Hišni korektor FRA</t>
  </si>
  <si>
    <t>Klasični hišni korektor z možnostjo nastavitve programa in +/- 3st.C</t>
  </si>
  <si>
    <t>Modul za krmiljenje dodatnega mešalnega kroga</t>
  </si>
  <si>
    <t>Modul s tipali za krmiljenje dodatnega mešalnega kroga.</t>
  </si>
  <si>
    <t>Dodatni 2 tipali za akumulator toplote</t>
  </si>
  <si>
    <r>
      <t xml:space="preserve">Frekvenčno krmiljena kotlovska obtočna črpalka 25/7, DN25 s PWM izhodom ali 0 – 10V izhodom, maks. delovna temp. 100°C, stopnja zaščite IP 44, 50 Hz, z navojnim priključkom 1”, vklj.  z tesnilnim materialom                                                    - kot npr. </t>
    </r>
    <r>
      <rPr>
        <u val="single"/>
        <sz val="10"/>
        <rFont val="Arial"/>
        <family val="2"/>
      </rPr>
      <t xml:space="preserve">tip WILO Yonos PARA HPS 25/7.0 PWM1 </t>
    </r>
    <r>
      <rPr>
        <sz val="10"/>
        <rFont val="Arial"/>
        <family val="2"/>
      </rPr>
      <t>ali enakovredna</t>
    </r>
  </si>
  <si>
    <t>Slojni akumulator toplote 1250l</t>
  </si>
  <si>
    <t>Izolacija za akumulator toplote 1250l</t>
  </si>
  <si>
    <r>
      <t xml:space="preserve">Frekvenčno krmiljena obtočna črpalka 25-80, maks. delovna temp. 110°C, stopnja zaščite IP 44, 50 Hz, z navojnim priključkom 1”, 180mm razmaka, vklj.  z tesnilnim materialom   - kot npr. </t>
    </r>
    <r>
      <rPr>
        <u val="single"/>
        <sz val="10"/>
        <rFont val="Arial"/>
        <family val="2"/>
      </rPr>
      <t xml:space="preserve">tip </t>
    </r>
    <r>
      <rPr>
        <b/>
        <u val="single"/>
        <sz val="10"/>
        <rFont val="Arial"/>
        <family val="2"/>
      </rPr>
      <t>WILO Yonos PICO 25/1-8 - 180</t>
    </r>
    <r>
      <rPr>
        <u val="single"/>
        <sz val="10"/>
        <rFont val="Arial"/>
        <family val="2"/>
      </rPr>
      <t xml:space="preserve"> ali enakovredna</t>
    </r>
  </si>
  <si>
    <r>
      <t xml:space="preserve">Frekvenčno krmiljena obtočna črpalka 25-60, maks. delovna temp. 110°C, stopnja zaščite IP 44, 50 Hz, z navojnim priključkom 1”, 180mm razmaka, vklj.  z tesnilnim materialom   - kot npr. </t>
    </r>
    <r>
      <rPr>
        <u val="single"/>
        <sz val="10"/>
        <rFont val="Arial"/>
        <family val="2"/>
      </rPr>
      <t xml:space="preserve">tip </t>
    </r>
    <r>
      <rPr>
        <b/>
        <u val="single"/>
        <sz val="10"/>
        <rFont val="Arial"/>
        <family val="2"/>
      </rPr>
      <t>WILO Yonos PICO 25/1-6 - 180</t>
    </r>
    <r>
      <rPr>
        <u val="single"/>
        <sz val="10"/>
        <rFont val="Arial"/>
        <family val="2"/>
      </rPr>
      <t xml:space="preserve"> ali enakovredna</t>
    </r>
  </si>
  <si>
    <t>Dimniški priključek za priključitev na dimno vertikalo SCHIEDEL</t>
  </si>
  <si>
    <t xml:space="preserve">Standardni  rezdelilec ogrevanja za 4  veje:
- primeren za ogrevalne sisteme moči do 50 kW,
 - maksimalni pretok 3 m3 / h - 6 barov,
- priklop za varnostno odzračevalni set,
- stranski 3/4" priključek za raztezno posodo
</t>
  </si>
  <si>
    <t>Stenski nosilec za razdelilec</t>
  </si>
  <si>
    <t>DN 32</t>
  </si>
  <si>
    <t>28x1,5   (19mm izolacije)</t>
  </si>
  <si>
    <t>35x1,5  (19mm izolacije)</t>
  </si>
  <si>
    <t xml:space="preserve">Cevovodi iz ogljikovega jekla, vodeno vidno v kurilnici, kot npr. Geberit mapress ali enakovredno, spajane s press sistemom, vključno z fazonskimi kosi, tesnilni in pomožni material za montažo ter z izolacijskimi cevaki Tubolit/armacell, material negorljiv, razreda B1 po DIN 4102 </t>
  </si>
  <si>
    <t>22x1,5   (13mm izolacije)</t>
  </si>
  <si>
    <r>
      <rPr>
        <b/>
        <sz val="10"/>
        <rFont val="Arial"/>
        <family val="2"/>
      </rPr>
      <t>Raztezna posoda 150L</t>
    </r>
    <r>
      <rPr>
        <sz val="10"/>
        <rFont val="Arial"/>
        <family val="2"/>
      </rPr>
      <t xml:space="preserve"> (6bar), zapornim ventilom DN20 varovanim proti nepooblaščenemu zaprtju ventila</t>
    </r>
  </si>
  <si>
    <t>Zunanja in notranja stenska fasadna rešetka fi 200 za odvod iz prostora</t>
  </si>
  <si>
    <t>Izvedba prezračevanja za kotlovnico v kleti, fi 180 odvod zraka, izvedba enega preboja fi200mm, izolirana cev fi180</t>
  </si>
  <si>
    <r>
      <t xml:space="preserve">OPCIJA: </t>
    </r>
    <r>
      <rPr>
        <b/>
        <sz val="10"/>
        <rFont val="Arial CE"/>
        <family val="0"/>
      </rPr>
      <t xml:space="preserve">Kombinirani filtrirni sistem za sanitarno vodo </t>
    </r>
    <r>
      <rPr>
        <sz val="10"/>
        <rFont val="Arial CE"/>
        <family val="0"/>
      </rPr>
      <t xml:space="preserve">
kot npr. MESEC Triplex ZK10-i Pro, (skupaj s filtrirnimi vložki) ali enakovredno
</t>
    </r>
  </si>
  <si>
    <r>
      <t>Stranišče INVALIDSKO, tip, dimenzije in barva po želji investitorja/arhitekta:
- konzolna keram. WC školjka PRILAGOJENA INVALIDOM  iz bele keramike, kot npr. CERAMICA DOLOMITE ali enakovredno                                                                                - sedežna deska WC školjke s pokrovom in kovinskimi tečaji
- montažni element  s podometnim splakovalnikom, univerzalnega priključka za vodo ½" z vgrajenim kotnim ventilom, tipka Samba za dvokoličinsko splakovanje,  aktiviranje spredaj, kot npr. proizvod Geberit Duofix ZA INVALIDE                                                                               -</t>
    </r>
    <r>
      <rPr>
        <b/>
        <sz val="10"/>
        <color indexed="8"/>
        <rFont val="Arial"/>
        <family val="2"/>
      </rPr>
      <t xml:space="preserve"> pogoj za dvokoličinsko splakovanje: max. 6 l vode za polno splakovanje in ne več kot 3 l za delno splakovanje</t>
    </r>
    <r>
      <rPr>
        <sz val="10"/>
        <color indexed="8"/>
        <rFont val="Arial"/>
        <family val="2"/>
      </rPr>
      <t xml:space="preserve">
- odtočno koleno 90/90 mm, prehodni kos 90/110 mm
- tesnilni in pritrdilni material
</t>
    </r>
  </si>
  <si>
    <t>HLAJENJE</t>
  </si>
  <si>
    <t>DDV 22%</t>
  </si>
  <si>
    <t>Opomba: ta popis ne vsebuje gradbenih del, ki so v gradbenih popisih</t>
  </si>
  <si>
    <t>Tlačni preizkus vodotesnosti vodovodnega priključka</t>
  </si>
  <si>
    <t>Dezinfekcija s klornim šokom in izpiranje vodovoda in pridobitev certifikata o ustreznosti in neoporočnosti pitne vode</t>
  </si>
  <si>
    <t>Vgradna armatura, cestna kapa za zapiranje cevovoda, EV zasun DN80 za zapiranje covovoda</t>
  </si>
  <si>
    <t>Demontažno montažna dela za priklop vodovoda na obstoječe vodovodno omrežje vključno z potrebnim materialom</t>
  </si>
  <si>
    <t>HIDRANT nadzemni DN 80/1250N INOX VT, globina vgradnje 1.25m, komplet z vijaki za vgradnjo na N kos, N kos in vsem potrebnim ostalim materialom in priključnimi kosi, Izvedba in preizkus hidranta skladno z EN 14384, (EN 1074-6, EN 1074-1 in EN 12266-1 P10, P11), dobava in montaža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</si>
</sst>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 &quot;;\-#,##0\ &quot;¬ &quot;"/>
    <numFmt numFmtId="167" formatCode="#,##0\ &quot;¬ &quot;;[Red]\-#,##0\ &quot;¬ &quot;"/>
    <numFmt numFmtId="168" formatCode="#,##0.00\ &quot;¬ &quot;;\-#,##0.00\ &quot;¬ &quot;"/>
    <numFmt numFmtId="169" formatCode="#,##0.00\ &quot;¬ &quot;;[Red]\-#,##0.00\ &quot;¬ &quot;"/>
    <numFmt numFmtId="170" formatCode="_-* #,##0\ &quot;¬ &quot;_-;\-* #,##0\ &quot;¬ &quot;_-;_-* &quot;-&quot;\ &quot;¬ &quot;_-;_-@_-"/>
    <numFmt numFmtId="171" formatCode="_-* #,##0\ _¬_ _-;\-* #,##0\ _¬_ _-;_-* &quot;-&quot;\ _¬_ _-;_-@_-"/>
    <numFmt numFmtId="172" formatCode="_-* #,##0.00\ &quot;¬ &quot;_-;\-* #,##0.00\ &quot;¬ &quot;_-;_-* &quot;-&quot;??\ &quot;¬ &quot;_-;_-@_-"/>
    <numFmt numFmtId="173" formatCode="_-* #,##0.00\ _¬_ _-;\-* #,##0.00\ _¬_ _-;_-* &quot;-&quot;??\ _¬_ _-;_-@_-"/>
    <numFmt numFmtId="174" formatCode="#,##0.00\ &quot;€&quot;"/>
    <numFmt numFmtId="175" formatCode="#&quot;.&quot;"/>
    <numFmt numFmtId="176" formatCode="[$-424]d\.\ mmmm\ yyyy"/>
    <numFmt numFmtId="177" formatCode="&quot;True&quot;;&quot;True&quot;;&quot;False&quot;"/>
    <numFmt numFmtId="178" formatCode="&quot;On&quot;;&quot;On&quot;;&quot;Off&quot;"/>
    <numFmt numFmtId="179" formatCode="[$€-2]\ #,##0.00_);[Red]\([$€-2]\ #,##0.00\)"/>
    <numFmt numFmtId="180" formatCode=";;"/>
    <numFmt numFmtId="181" formatCode="#,##0.0"/>
    <numFmt numFmtId="182" formatCode="0#"/>
  </numFmts>
  <fonts count="66">
    <font>
      <sz val="10"/>
      <name val="Arial"/>
      <family val="0"/>
    </font>
    <font>
      <b/>
      <sz val="10"/>
      <name val="Arial"/>
      <family val="2"/>
    </font>
    <font>
      <b/>
      <sz val="10"/>
      <color indexed="8"/>
      <name val="Arial"/>
      <family val="2"/>
    </font>
    <font>
      <sz val="10"/>
      <color indexed="8"/>
      <name val="Arial"/>
      <family val="2"/>
    </font>
    <font>
      <b/>
      <u val="single"/>
      <sz val="10"/>
      <color indexed="8"/>
      <name val="Arial"/>
      <family val="2"/>
    </font>
    <font>
      <sz val="10"/>
      <name val="Arial CE"/>
      <family val="2"/>
    </font>
    <font>
      <sz val="11"/>
      <color indexed="8"/>
      <name val="Calibri"/>
      <family val="2"/>
    </font>
    <font>
      <sz val="9"/>
      <name val="Arial"/>
      <family val="2"/>
    </font>
    <font>
      <b/>
      <sz val="10"/>
      <name val="Arial CE"/>
      <family val="0"/>
    </font>
    <font>
      <sz val="10"/>
      <name val="Times New Roman"/>
      <family val="1"/>
    </font>
    <font>
      <sz val="10"/>
      <name val="Symbol"/>
      <family val="1"/>
    </font>
    <font>
      <b/>
      <u val="single"/>
      <sz val="16"/>
      <name val="Arial"/>
      <family val="2"/>
    </font>
    <font>
      <b/>
      <sz val="16"/>
      <name val="Arial"/>
      <family val="2"/>
    </font>
    <font>
      <b/>
      <u val="single"/>
      <sz val="12"/>
      <name val="Arial"/>
      <family val="2"/>
    </font>
    <font>
      <b/>
      <sz val="12"/>
      <name val="Arial"/>
      <family val="2"/>
    </font>
    <font>
      <sz val="12"/>
      <name val="Arial"/>
      <family val="2"/>
    </font>
    <font>
      <sz val="12"/>
      <name val="Times New Roman"/>
      <family val="1"/>
    </font>
    <font>
      <sz val="11"/>
      <name val="Times New Roman"/>
      <family val="1"/>
    </font>
    <font>
      <sz val="7"/>
      <name val="Arial CE"/>
      <family val="2"/>
    </font>
    <font>
      <b/>
      <sz val="12"/>
      <name val="Arial CE"/>
      <family val="2"/>
    </font>
    <font>
      <sz val="12"/>
      <name val="Arial CE"/>
      <family val="2"/>
    </font>
    <font>
      <sz val="11"/>
      <name val="Arial CE"/>
      <family val="0"/>
    </font>
    <font>
      <i/>
      <sz val="10"/>
      <name val="Arial CE"/>
      <family val="2"/>
    </font>
    <font>
      <u val="single"/>
      <sz val="10"/>
      <name val="Arial"/>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10"/>
      <name val="Arial Narrow"/>
      <family val="2"/>
    </font>
    <font>
      <i/>
      <sz val="10"/>
      <name val="Arial"/>
      <family val="2"/>
    </font>
    <font>
      <i/>
      <sz val="10"/>
      <name val="Symbol"/>
      <family val="1"/>
    </font>
    <font>
      <b/>
      <sz val="12"/>
      <name val="Times New Roman"/>
      <family val="1"/>
    </font>
    <font>
      <b/>
      <u val="single"/>
      <sz val="10"/>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right style="hair"/>
      <top style="hair"/>
      <bottom style="hair"/>
    </border>
    <border>
      <left/>
      <right/>
      <top/>
      <bottom style="hair"/>
    </border>
    <border>
      <left/>
      <right/>
      <top style="hair"/>
      <bottom/>
    </border>
    <border>
      <left style="thin">
        <color indexed="8"/>
      </left>
      <right/>
      <top style="thin">
        <color indexed="8"/>
      </top>
      <bottom/>
    </border>
    <border>
      <left style="thin"/>
      <right style="thin"/>
      <top style="thin"/>
      <bottom>
        <color indexed="63"/>
      </bottom>
    </border>
    <border>
      <left style="thin">
        <color indexed="8"/>
      </left>
      <right/>
      <top/>
      <bottom style="thin">
        <color indexed="8"/>
      </bottom>
    </border>
    <border>
      <left style="thin"/>
      <right style="thin"/>
      <top>
        <color indexed="63"/>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top style="thin">
        <color indexed="8"/>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1" applyNumberFormat="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47" fillId="0" borderId="0">
      <alignment/>
      <protection/>
    </xf>
    <xf numFmtId="0" fontId="0" fillId="0" borderId="0">
      <alignment/>
      <protection/>
    </xf>
    <xf numFmtId="0" fontId="0" fillId="0" borderId="0">
      <alignment/>
      <protection/>
    </xf>
    <xf numFmtId="0" fontId="5" fillId="0" borderId="0">
      <alignment/>
      <protection/>
    </xf>
    <xf numFmtId="0" fontId="9" fillId="0" borderId="0">
      <alignment/>
      <protection/>
    </xf>
    <xf numFmtId="0" fontId="9" fillId="0" borderId="0">
      <alignment/>
      <protection/>
    </xf>
    <xf numFmtId="0" fontId="6" fillId="0" borderId="0">
      <alignment/>
      <protection/>
    </xf>
    <xf numFmtId="0" fontId="56" fillId="22"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0" fillId="0" borderId="6" applyNumberFormat="0" applyFill="0" applyAlignment="0" applyProtection="0"/>
    <xf numFmtId="0" fontId="61" fillId="30" borderId="7" applyNumberFormat="0" applyAlignment="0" applyProtection="0"/>
    <xf numFmtId="0" fontId="62" fillId="21" borderId="8" applyNumberFormat="0" applyAlignment="0" applyProtection="0"/>
    <xf numFmtId="0" fontId="63"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4" fillId="32" borderId="8" applyNumberFormat="0" applyAlignment="0" applyProtection="0"/>
    <xf numFmtId="0" fontId="65" fillId="0" borderId="9" applyNumberFormat="0" applyFill="0" applyAlignment="0" applyProtection="0"/>
  </cellStyleXfs>
  <cellXfs count="136">
    <xf numFmtId="0" fontId="0" fillId="0" borderId="0" xfId="0" applyAlignment="1">
      <alignment/>
    </xf>
    <xf numFmtId="0" fontId="1" fillId="0" borderId="0" xfId="42" applyFont="1" applyBorder="1" applyAlignment="1">
      <alignment horizontal="right" vertical="top"/>
      <protection/>
    </xf>
    <xf numFmtId="0" fontId="1" fillId="0" borderId="0" xfId="42" applyFont="1" applyBorder="1" applyAlignment="1">
      <alignment vertical="top" wrapText="1"/>
      <protection/>
    </xf>
    <xf numFmtId="0" fontId="1" fillId="0" borderId="0" xfId="42" applyFont="1" applyBorder="1" applyAlignment="1">
      <alignment horizontal="center"/>
      <protection/>
    </xf>
    <xf numFmtId="4" fontId="0" fillId="0" borderId="0" xfId="42" applyNumberFormat="1" applyFont="1" applyFill="1" applyBorder="1" applyAlignment="1">
      <alignment horizontal="center"/>
      <protection/>
    </xf>
    <xf numFmtId="174" fontId="1" fillId="33" borderId="10" xfId="42" applyNumberFormat="1" applyFont="1" applyFill="1" applyBorder="1">
      <alignment/>
      <protection/>
    </xf>
    <xf numFmtId="0" fontId="1" fillId="0" borderId="0" xfId="42" applyFont="1" applyBorder="1" applyAlignment="1" applyProtection="1">
      <alignment horizontal="right" vertical="top"/>
      <protection/>
    </xf>
    <xf numFmtId="0" fontId="1" fillId="0" borderId="0" xfId="42" applyFont="1" applyBorder="1" applyAlignment="1" applyProtection="1">
      <alignment horizontal="center"/>
      <protection/>
    </xf>
    <xf numFmtId="0" fontId="1" fillId="0" borderId="0" xfId="42" applyFont="1" applyFill="1" applyBorder="1" applyAlignment="1" applyProtection="1">
      <alignment horizontal="center"/>
      <protection/>
    </xf>
    <xf numFmtId="174" fontId="1" fillId="0" borderId="0" xfId="42" applyNumberFormat="1" applyFont="1" applyBorder="1" applyAlignment="1" applyProtection="1">
      <alignment horizontal="right"/>
      <protection/>
    </xf>
    <xf numFmtId="174" fontId="1" fillId="0" borderId="0" xfId="42" applyNumberFormat="1" applyFont="1" applyBorder="1" applyProtection="1">
      <alignment/>
      <protection/>
    </xf>
    <xf numFmtId="0" fontId="1" fillId="0" borderId="0" xfId="42" applyFont="1" applyAlignment="1" applyProtection="1">
      <alignment horizontal="right" vertical="top"/>
      <protection/>
    </xf>
    <xf numFmtId="0" fontId="1" fillId="0" borderId="11" xfId="42" applyFont="1" applyBorder="1" applyAlignment="1" applyProtection="1">
      <alignment vertical="top" wrapText="1"/>
      <protection/>
    </xf>
    <xf numFmtId="0" fontId="1" fillId="0" borderId="11" xfId="42" applyFont="1" applyBorder="1" applyAlignment="1" applyProtection="1">
      <alignment horizontal="center"/>
      <protection/>
    </xf>
    <xf numFmtId="0" fontId="1" fillId="0" borderId="11" xfId="42" applyFont="1" applyFill="1" applyBorder="1" applyAlignment="1" applyProtection="1">
      <alignment horizontal="center"/>
      <protection/>
    </xf>
    <xf numFmtId="174" fontId="1" fillId="0" borderId="11" xfId="42" applyNumberFormat="1" applyFont="1" applyBorder="1" applyAlignment="1" applyProtection="1">
      <alignment horizontal="right"/>
      <protection/>
    </xf>
    <xf numFmtId="0" fontId="1" fillId="0" borderId="0" xfId="42" applyFont="1" applyAlignment="1" applyProtection="1">
      <alignment vertical="top" wrapText="1"/>
      <protection/>
    </xf>
    <xf numFmtId="0" fontId="1" fillId="0" borderId="12" xfId="42" applyFont="1" applyBorder="1" applyAlignment="1" applyProtection="1">
      <alignment horizontal="center"/>
      <protection/>
    </xf>
    <xf numFmtId="0" fontId="1" fillId="0" borderId="12" xfId="42" applyFont="1" applyFill="1" applyBorder="1" applyAlignment="1" applyProtection="1">
      <alignment horizontal="center"/>
      <protection/>
    </xf>
    <xf numFmtId="174" fontId="1" fillId="0" borderId="12" xfId="42" applyNumberFormat="1" applyFont="1" applyBorder="1" applyAlignment="1" applyProtection="1">
      <alignment horizontal="right"/>
      <protection/>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75" fontId="0" fillId="0" borderId="0" xfId="42" applyNumberFormat="1" applyFont="1" applyAlignment="1">
      <alignment vertical="top"/>
      <protection/>
    </xf>
    <xf numFmtId="0" fontId="3" fillId="0" borderId="0" xfId="0" applyFont="1" applyAlignment="1">
      <alignment vertical="top" wrapText="1"/>
    </xf>
    <xf numFmtId="174" fontId="0" fillId="34" borderId="10" xfId="42" applyNumberFormat="1" applyFont="1" applyFill="1" applyBorder="1" applyAlignment="1" applyProtection="1">
      <alignment horizontal="right"/>
      <protection locked="0"/>
    </xf>
    <xf numFmtId="174" fontId="0" fillId="0" borderId="0" xfId="42" applyNumberFormat="1" applyFont="1" applyBorder="1" applyProtection="1">
      <alignment/>
      <protection/>
    </xf>
    <xf numFmtId="0" fontId="2" fillId="0" borderId="0" xfId="0" applyFont="1" applyAlignment="1">
      <alignment vertical="top" wrapText="1"/>
    </xf>
    <xf numFmtId="174" fontId="0" fillId="0" borderId="0" xfId="42" applyNumberFormat="1" applyFont="1" applyFill="1" applyBorder="1" applyAlignment="1" applyProtection="1">
      <alignment horizontal="right"/>
      <protection locked="0"/>
    </xf>
    <xf numFmtId="0" fontId="2" fillId="0" borderId="0" xfId="0" applyFont="1" applyAlignment="1">
      <alignment vertical="top"/>
    </xf>
    <xf numFmtId="0" fontId="0" fillId="0" borderId="0" xfId="0" applyFont="1" applyFill="1" applyBorder="1" applyAlignment="1">
      <alignment horizontal="justify" vertical="top"/>
    </xf>
    <xf numFmtId="3" fontId="3" fillId="0" borderId="0" xfId="0" applyNumberFormat="1" applyFont="1" applyAlignment="1">
      <alignment horizontal="center"/>
    </xf>
    <xf numFmtId="49" fontId="3" fillId="0" borderId="0" xfId="0" applyNumberFormat="1" applyFont="1" applyAlignment="1">
      <alignment vertical="top" wrapText="1"/>
    </xf>
    <xf numFmtId="0" fontId="3" fillId="0" borderId="0" xfId="0" applyFont="1" applyAlignment="1" applyProtection="1">
      <alignment vertical="center" wrapText="1"/>
      <protection/>
    </xf>
    <xf numFmtId="0" fontId="0" fillId="0" borderId="0" xfId="0" applyFont="1" applyBorder="1" applyAlignment="1">
      <alignment/>
    </xf>
    <xf numFmtId="174" fontId="0" fillId="0" borderId="0" xfId="42" applyNumberFormat="1" applyFont="1" applyBorder="1" applyAlignment="1" applyProtection="1">
      <alignment/>
      <protection/>
    </xf>
    <xf numFmtId="0" fontId="3" fillId="0" borderId="0" xfId="0" applyFont="1" applyAlignment="1" applyProtection="1">
      <alignment horizontal="center" vertical="center" wrapText="1"/>
      <protection/>
    </xf>
    <xf numFmtId="0" fontId="5" fillId="0" borderId="0" xfId="0" applyNumberFormat="1" applyFont="1" applyFill="1" applyAlignment="1">
      <alignment horizontal="left" vertical="top" wrapText="1"/>
    </xf>
    <xf numFmtId="14" fontId="7" fillId="0" borderId="0" xfId="42" applyNumberFormat="1" applyFont="1" applyFill="1" applyBorder="1" applyAlignment="1">
      <alignment horizontal="right"/>
      <protection/>
    </xf>
    <xf numFmtId="0" fontId="1" fillId="0" borderId="0" xfId="42" applyFont="1" applyBorder="1" applyAlignment="1">
      <alignment vertical="top"/>
      <protection/>
    </xf>
    <xf numFmtId="0" fontId="5" fillId="0" borderId="0" xfId="0" applyFont="1" applyFill="1" applyBorder="1" applyAlignment="1">
      <alignment horizontal="justify" vertical="top" wrapText="1"/>
    </xf>
    <xf numFmtId="0" fontId="1" fillId="0" borderId="0" xfId="42" applyFont="1" applyAlignment="1" applyProtection="1">
      <alignment horizontal="right" vertical="top" wrapText="1"/>
      <protection/>
    </xf>
    <xf numFmtId="0" fontId="0" fillId="0" borderId="0" xfId="0" applyFont="1" applyFill="1" applyBorder="1" applyAlignment="1">
      <alignment horizontal="justify" vertical="top" wrapText="1"/>
    </xf>
    <xf numFmtId="0" fontId="3" fillId="0" borderId="0" xfId="0" applyFont="1" applyAlignment="1">
      <alignment horizontal="center" vertical="top" wrapText="1"/>
    </xf>
    <xf numFmtId="0" fontId="0" fillId="0" borderId="0" xfId="0" applyAlignment="1">
      <alignment horizontal="center"/>
    </xf>
    <xf numFmtId="0" fontId="2" fillId="9" borderId="0" xfId="0" applyFont="1" applyFill="1" applyAlignment="1">
      <alignment vertical="top"/>
    </xf>
    <xf numFmtId="0" fontId="8" fillId="9" borderId="0" xfId="0" applyNumberFormat="1" applyFont="1" applyFill="1" applyAlignment="1">
      <alignment horizontal="left" vertical="top" wrapText="1"/>
    </xf>
    <xf numFmtId="0" fontId="2" fillId="9" borderId="0" xfId="0" applyFont="1" applyFill="1" applyAlignment="1">
      <alignment vertical="top" wrapText="1"/>
    </xf>
    <xf numFmtId="0" fontId="1" fillId="9" borderId="0" xfId="0" applyFont="1" applyFill="1" applyAlignment="1">
      <alignment/>
    </xf>
    <xf numFmtId="0" fontId="3" fillId="0" borderId="0" xfId="0" applyFont="1" applyAlignment="1" applyProtection="1">
      <alignment horizontal="center" wrapText="1"/>
      <protection/>
    </xf>
    <xf numFmtId="0" fontId="5" fillId="0" borderId="0" xfId="45" applyNumberFormat="1" applyFont="1" applyFill="1" applyAlignment="1">
      <alignment horizontal="left" vertical="top" wrapText="1"/>
      <protection/>
    </xf>
    <xf numFmtId="3" fontId="5" fillId="0" borderId="0" xfId="45" applyNumberFormat="1" applyFont="1" applyFill="1" applyAlignment="1">
      <alignment horizontal="right" vertical="top"/>
      <protection/>
    </xf>
    <xf numFmtId="0" fontId="5" fillId="0" borderId="0" xfId="0" applyNumberFormat="1" applyFont="1" applyAlignment="1">
      <alignment horizontal="left" vertical="top" wrapText="1"/>
    </xf>
    <xf numFmtId="0" fontId="0" fillId="0" borderId="0" xfId="45" applyFont="1" applyAlignment="1">
      <alignment vertical="top" wrapText="1"/>
      <protection/>
    </xf>
    <xf numFmtId="0" fontId="5" fillId="0" borderId="0" xfId="45" applyFont="1" applyFill="1" applyAlignment="1">
      <alignment horizontal="right" vertical="top"/>
      <protection/>
    </xf>
    <xf numFmtId="0" fontId="0" fillId="0" borderId="0" xfId="42">
      <alignment/>
      <protection/>
    </xf>
    <xf numFmtId="0" fontId="11" fillId="0" borderId="0" xfId="42" applyFont="1" applyAlignment="1">
      <alignment horizontal="left"/>
      <protection/>
    </xf>
    <xf numFmtId="0" fontId="12" fillId="35" borderId="0" xfId="42" applyFont="1" applyFill="1" applyAlignment="1">
      <alignment horizontal="center"/>
      <protection/>
    </xf>
    <xf numFmtId="0" fontId="13" fillId="0" borderId="0" xfId="42" applyFont="1" applyAlignment="1">
      <alignment horizontal="left" vertical="center" wrapText="1"/>
      <protection/>
    </xf>
    <xf numFmtId="0" fontId="14" fillId="0" borderId="0" xfId="42" applyFont="1" applyAlignment="1">
      <alignment horizontal="left"/>
      <protection/>
    </xf>
    <xf numFmtId="0" fontId="12" fillId="0" borderId="0" xfId="42" applyFont="1" applyAlignment="1">
      <alignment horizontal="center"/>
      <protection/>
    </xf>
    <xf numFmtId="0" fontId="14" fillId="0" borderId="0" xfId="42" applyFont="1" applyAlignment="1">
      <alignment horizontal="left" vertical="top" wrapText="1"/>
      <protection/>
    </xf>
    <xf numFmtId="0" fontId="12" fillId="35" borderId="0" xfId="42" applyFont="1" applyFill="1" applyAlignment="1">
      <alignment horizontal="center" vertical="center"/>
      <protection/>
    </xf>
    <xf numFmtId="0" fontId="0" fillId="36" borderId="0" xfId="42" applyFill="1">
      <alignment/>
      <protection/>
    </xf>
    <xf numFmtId="0" fontId="12" fillId="36" borderId="0" xfId="42" applyFont="1" applyFill="1" applyAlignment="1">
      <alignment horizontal="center"/>
      <protection/>
    </xf>
    <xf numFmtId="0" fontId="16" fillId="0" borderId="0" xfId="0" applyFont="1" applyAlignment="1">
      <alignment vertical="top" wrapText="1"/>
    </xf>
    <xf numFmtId="0" fontId="17" fillId="0" borderId="0" xfId="0" applyFont="1" applyAlignment="1" quotePrefix="1">
      <alignment vertical="top" wrapText="1"/>
    </xf>
    <xf numFmtId="0" fontId="0" fillId="0" borderId="0" xfId="42" applyFont="1">
      <alignment/>
      <protection/>
    </xf>
    <xf numFmtId="182" fontId="5" fillId="0" borderId="13" xfId="44" applyNumberFormat="1" applyFont="1" applyFill="1" applyBorder="1" applyAlignment="1">
      <alignment horizontal="center"/>
      <protection/>
    </xf>
    <xf numFmtId="0" fontId="5" fillId="0" borderId="13" xfId="44" applyFont="1" applyFill="1" applyBorder="1" applyAlignment="1">
      <alignment horizontal="left"/>
      <protection/>
    </xf>
    <xf numFmtId="0" fontId="5" fillId="0" borderId="13" xfId="44" applyFont="1" applyFill="1" applyBorder="1" applyAlignment="1">
      <alignment horizontal="center"/>
      <protection/>
    </xf>
    <xf numFmtId="4" fontId="18" fillId="0" borderId="13" xfId="44" applyNumberFormat="1" applyFont="1" applyFill="1" applyBorder="1" applyAlignment="1">
      <alignment horizontal="center"/>
      <protection/>
    </xf>
    <xf numFmtId="4" fontId="5" fillId="0" borderId="14" xfId="44" applyNumberFormat="1" applyFont="1" applyFill="1" applyBorder="1" applyAlignment="1">
      <alignment horizontal="center"/>
      <protection/>
    </xf>
    <xf numFmtId="182" fontId="5" fillId="0" borderId="15" xfId="44" applyNumberFormat="1" applyFill="1" applyBorder="1" applyAlignment="1">
      <alignment horizontal="center"/>
      <protection/>
    </xf>
    <xf numFmtId="0" fontId="5" fillId="0" borderId="15" xfId="44" applyFill="1" applyBorder="1" applyAlignment="1">
      <alignment horizontal="left"/>
      <protection/>
    </xf>
    <xf numFmtId="0" fontId="5" fillId="0" borderId="15" xfId="44" applyFill="1" applyBorder="1" applyAlignment="1">
      <alignment horizontal="center"/>
      <protection/>
    </xf>
    <xf numFmtId="4" fontId="5" fillId="0" borderId="15" xfId="44" applyNumberFormat="1" applyFont="1" applyFill="1" applyBorder="1" applyAlignment="1">
      <alignment horizontal="center"/>
      <protection/>
    </xf>
    <xf numFmtId="4" fontId="5" fillId="0" borderId="16" xfId="44" applyNumberFormat="1" applyFont="1" applyFill="1" applyBorder="1" applyAlignment="1">
      <alignment horizontal="center"/>
      <protection/>
    </xf>
    <xf numFmtId="182" fontId="5" fillId="0" borderId="0" xfId="44" applyNumberFormat="1" applyFill="1" applyBorder="1" applyAlignment="1">
      <alignment horizontal="center"/>
      <protection/>
    </xf>
    <xf numFmtId="0" fontId="5" fillId="0" borderId="0" xfId="44" applyFill="1" applyBorder="1" applyAlignment="1">
      <alignment horizontal="left"/>
      <protection/>
    </xf>
    <xf numFmtId="0" fontId="5" fillId="0" borderId="0" xfId="44" applyFill="1" applyBorder="1" applyAlignment="1">
      <alignment horizontal="center"/>
      <protection/>
    </xf>
    <xf numFmtId="4" fontId="5" fillId="0" borderId="0" xfId="44" applyNumberFormat="1" applyFill="1" applyBorder="1" applyAlignment="1">
      <alignment horizontal="center"/>
      <protection/>
    </xf>
    <xf numFmtId="0" fontId="12" fillId="0" borderId="0" xfId="42" applyFont="1" applyAlignment="1">
      <alignment horizontal="left"/>
      <protection/>
    </xf>
    <xf numFmtId="182" fontId="5" fillId="37" borderId="17" xfId="44" applyNumberFormat="1" applyFill="1" applyBorder="1" applyAlignment="1">
      <alignment horizontal="center"/>
      <protection/>
    </xf>
    <xf numFmtId="0" fontId="19" fillId="37" borderId="18" xfId="44" applyFont="1" applyFill="1" applyBorder="1" applyAlignment="1">
      <alignment horizontal="left"/>
      <protection/>
    </xf>
    <xf numFmtId="0" fontId="5" fillId="38" borderId="19" xfId="44" applyFill="1" applyBorder="1" applyAlignment="1">
      <alignment horizontal="center"/>
      <protection/>
    </xf>
    <xf numFmtId="0" fontId="8" fillId="0" borderId="0" xfId="44" applyFont="1" applyFill="1" applyBorder="1" applyAlignment="1">
      <alignment horizontal="left"/>
      <protection/>
    </xf>
    <xf numFmtId="182" fontId="5" fillId="0" borderId="0" xfId="44" applyNumberFormat="1" applyFont="1" applyFill="1" applyBorder="1" applyAlignment="1">
      <alignment horizontal="center"/>
      <protection/>
    </xf>
    <xf numFmtId="4" fontId="5" fillId="0" borderId="0" xfId="44" applyNumberFormat="1" applyFill="1" applyBorder="1" applyAlignment="1">
      <alignment horizontal="left"/>
      <protection/>
    </xf>
    <xf numFmtId="4" fontId="5" fillId="0" borderId="0" xfId="44" applyNumberFormat="1" applyFont="1" applyFill="1" applyBorder="1" applyAlignment="1">
      <alignment horizontal="left"/>
      <protection/>
    </xf>
    <xf numFmtId="4" fontId="5" fillId="0" borderId="0" xfId="44" applyNumberFormat="1" applyFont="1" applyFill="1" applyBorder="1" applyAlignment="1">
      <alignment horizontal="right"/>
      <protection/>
    </xf>
    <xf numFmtId="0" fontId="16" fillId="0" borderId="0" xfId="42" applyFont="1" applyAlignment="1" quotePrefix="1">
      <alignment wrapText="1"/>
      <protection/>
    </xf>
    <xf numFmtId="182" fontId="20" fillId="37" borderId="17" xfId="44" applyNumberFormat="1" applyFont="1" applyFill="1" applyBorder="1" applyAlignment="1">
      <alignment horizontal="center"/>
      <protection/>
    </xf>
    <xf numFmtId="0" fontId="19" fillId="37" borderId="20" xfId="44" applyFont="1" applyFill="1" applyBorder="1" applyAlignment="1">
      <alignment horizontal="left"/>
      <protection/>
    </xf>
    <xf numFmtId="0" fontId="20" fillId="37" borderId="20" xfId="44" applyFont="1" applyFill="1" applyBorder="1" applyAlignment="1">
      <alignment horizontal="right"/>
      <protection/>
    </xf>
    <xf numFmtId="4" fontId="20" fillId="37" borderId="20" xfId="44" applyNumberFormat="1" applyFont="1" applyFill="1" applyBorder="1" applyAlignment="1">
      <alignment horizontal="right"/>
      <protection/>
    </xf>
    <xf numFmtId="181" fontId="19" fillId="37" borderId="18" xfId="44" applyNumberFormat="1" applyFont="1" applyFill="1" applyBorder="1" applyAlignment="1">
      <alignment horizontal="right"/>
      <protection/>
    </xf>
    <xf numFmtId="182" fontId="5" fillId="0" borderId="0" xfId="44" applyNumberFormat="1">
      <alignment/>
      <protection/>
    </xf>
    <xf numFmtId="0" fontId="5" fillId="0" borderId="0" xfId="44">
      <alignment/>
      <protection/>
    </xf>
    <xf numFmtId="0" fontId="3" fillId="0" borderId="0" xfId="42" applyFont="1" applyAlignment="1">
      <alignment vertical="top" wrapText="1"/>
      <protection/>
    </xf>
    <xf numFmtId="0" fontId="5" fillId="0" borderId="0" xfId="42" applyNumberFormat="1" applyFont="1" applyAlignment="1">
      <alignment horizontal="left" vertical="top" wrapText="1"/>
      <protection/>
    </xf>
    <xf numFmtId="0" fontId="3" fillId="0" borderId="0" xfId="42" applyFont="1" applyAlignment="1">
      <alignment horizontal="center"/>
      <protection/>
    </xf>
    <xf numFmtId="0" fontId="0" fillId="0" borderId="0" xfId="42" applyFont="1" applyAlignment="1">
      <alignment vertical="top" wrapText="1"/>
      <protection/>
    </xf>
    <xf numFmtId="3" fontId="3" fillId="0" borderId="0" xfId="42" applyNumberFormat="1" applyFont="1" applyAlignment="1">
      <alignment horizontal="center"/>
      <protection/>
    </xf>
    <xf numFmtId="0" fontId="4" fillId="0" borderId="0" xfId="42" applyFont="1" applyAlignment="1">
      <alignment horizontal="left"/>
      <protection/>
    </xf>
    <xf numFmtId="0" fontId="5" fillId="0" borderId="0" xfId="42" applyNumberFormat="1" applyFont="1" applyFill="1" applyAlignment="1">
      <alignment horizontal="left" vertical="top" wrapText="1"/>
      <protection/>
    </xf>
    <xf numFmtId="0" fontId="8" fillId="0" borderId="0" xfId="0" applyNumberFormat="1" applyFont="1" applyFill="1" applyAlignment="1">
      <alignment horizontal="left" vertical="top" wrapText="1"/>
    </xf>
    <xf numFmtId="0" fontId="1" fillId="9" borderId="0" xfId="0" applyFont="1" applyFill="1" applyBorder="1" applyAlignment="1">
      <alignment horizontal="justify" vertical="top"/>
    </xf>
    <xf numFmtId="0" fontId="0" fillId="0" borderId="0" xfId="0" applyNumberFormat="1" applyFont="1" applyFill="1" applyAlignment="1">
      <alignment horizontal="left" vertical="top" wrapText="1"/>
    </xf>
    <xf numFmtId="3" fontId="5" fillId="0" borderId="0" xfId="0" applyNumberFormat="1" applyFont="1" applyFill="1" applyAlignment="1">
      <alignment horizontal="right" vertical="top"/>
    </xf>
    <xf numFmtId="0" fontId="0" fillId="0" borderId="0" xfId="47" applyNumberFormat="1" applyFont="1" applyBorder="1" applyAlignment="1">
      <alignment horizontal="right" vertical="top" wrapText="1"/>
      <protection/>
    </xf>
    <xf numFmtId="0" fontId="0" fillId="0" borderId="0" xfId="46" applyFont="1" applyAlignment="1">
      <alignment vertical="top" wrapText="1"/>
      <protection/>
    </xf>
    <xf numFmtId="0" fontId="3" fillId="0" borderId="0" xfId="41" applyFont="1" applyAlignment="1">
      <alignment horizontal="center"/>
      <protection/>
    </xf>
    <xf numFmtId="0" fontId="2" fillId="0" borderId="0" xfId="42" applyFont="1" applyAlignment="1">
      <alignment vertical="top"/>
      <protection/>
    </xf>
    <xf numFmtId="0" fontId="8" fillId="0" borderId="0" xfId="45" applyNumberFormat="1" applyFont="1" applyFill="1" applyAlignment="1">
      <alignment horizontal="left" vertical="top" wrapText="1"/>
      <protection/>
    </xf>
    <xf numFmtId="0" fontId="1" fillId="0" borderId="0" xfId="0" applyFont="1" applyAlignment="1">
      <alignment/>
    </xf>
    <xf numFmtId="0" fontId="4" fillId="9" borderId="0" xfId="42" applyFont="1" applyFill="1" applyAlignment="1">
      <alignment horizontal="left" wrapText="1"/>
      <protection/>
    </xf>
    <xf numFmtId="0" fontId="5" fillId="0" borderId="0" xfId="42" applyNumberFormat="1" applyFont="1" applyAlignment="1">
      <alignment horizontal="left" vertical="top" wrapText="1"/>
      <protection/>
    </xf>
    <xf numFmtId="0" fontId="3" fillId="0" borderId="0" xfId="42" applyFont="1" applyAlignment="1">
      <alignment horizontal="right"/>
      <protection/>
    </xf>
    <xf numFmtId="0" fontId="3" fillId="0" borderId="0" xfId="42" applyFont="1">
      <alignment/>
      <protection/>
    </xf>
    <xf numFmtId="0" fontId="3" fillId="0" borderId="0" xfId="42" applyFont="1" applyAlignment="1" applyProtection="1">
      <alignment horizontal="center" vertical="center" wrapText="1"/>
      <protection/>
    </xf>
    <xf numFmtId="174" fontId="1" fillId="34" borderId="10" xfId="42" applyNumberFormat="1" applyFont="1" applyFill="1" applyBorder="1" applyAlignment="1" applyProtection="1">
      <alignment horizontal="right"/>
      <protection locked="0"/>
    </xf>
    <xf numFmtId="0" fontId="13" fillId="0" borderId="0" xfId="42" applyFont="1" applyAlignment="1">
      <alignment horizontal="left" vertical="center" wrapText="1"/>
      <protection/>
    </xf>
    <xf numFmtId="0" fontId="15" fillId="0" borderId="0" xfId="42" applyFont="1" applyAlignment="1">
      <alignment horizontal="left" vertical="center" wrapText="1"/>
      <protection/>
    </xf>
    <xf numFmtId="0" fontId="11" fillId="0" borderId="0" xfId="42" applyFont="1" applyAlignment="1">
      <alignment horizontal="center" wrapText="1"/>
      <protection/>
    </xf>
    <xf numFmtId="0" fontId="0" fillId="0" borderId="0" xfId="42" applyAlignment="1">
      <alignment horizontal="center" wrapText="1"/>
      <protection/>
    </xf>
    <xf numFmtId="0" fontId="1" fillId="0" borderId="0" xfId="42" applyFont="1" applyBorder="1" applyAlignment="1">
      <alignment horizontal="center" vertical="top" wrapText="1"/>
      <protection/>
    </xf>
    <xf numFmtId="0" fontId="0" fillId="0" borderId="0" xfId="0" applyFont="1" applyFill="1" applyBorder="1" applyAlignment="1">
      <alignment horizontal="left" vertical="top" wrapText="1"/>
    </xf>
    <xf numFmtId="0" fontId="45" fillId="0" borderId="0" xfId="0" applyFont="1" applyAlignment="1">
      <alignment/>
    </xf>
    <xf numFmtId="0" fontId="9" fillId="0" borderId="0" xfId="0" applyFont="1" applyAlignment="1">
      <alignment/>
    </xf>
    <xf numFmtId="0" fontId="0" fillId="0" borderId="0" xfId="0" applyFont="1" applyAlignment="1">
      <alignment/>
    </xf>
    <xf numFmtId="0" fontId="5" fillId="0" borderId="0" xfId="0" applyNumberFormat="1" applyFont="1" applyFill="1" applyAlignment="1">
      <alignment horizontal="left" vertical="top" wrapText="1"/>
    </xf>
    <xf numFmtId="0" fontId="4" fillId="9" borderId="0" xfId="0" applyFont="1" applyFill="1" applyAlignment="1">
      <alignment horizontal="left"/>
    </xf>
    <xf numFmtId="0" fontId="46" fillId="9" borderId="0" xfId="0" applyFont="1" applyFill="1" applyAlignment="1">
      <alignment/>
    </xf>
    <xf numFmtId="174" fontId="0" fillId="34" borderId="10" xfId="43" applyNumberFormat="1" applyFont="1" applyFill="1" applyBorder="1" applyAlignment="1" applyProtection="1">
      <alignment horizontal="right"/>
      <protection locked="0"/>
    </xf>
    <xf numFmtId="174" fontId="0" fillId="0" borderId="0" xfId="43" applyNumberFormat="1" applyFont="1" applyBorder="1" applyProtection="1">
      <alignment/>
      <protection/>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7" xfId="41"/>
    <cellStyle name="Navadno 2" xfId="42"/>
    <cellStyle name="Navadno 2 3" xfId="43"/>
    <cellStyle name="Navadno 3" xfId="44"/>
    <cellStyle name="Navadno 4" xfId="45"/>
    <cellStyle name="Navadno 4 2" xfId="46"/>
    <cellStyle name="Navadno 6_Jager Rogatec_PZI_strojne_instalacije" xfId="47"/>
    <cellStyle name="Nevtralno"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Comma" xfId="66"/>
    <cellStyle name="Comma [0]" xfId="67"/>
    <cellStyle name="Vnos" xfId="68"/>
    <cellStyle name="Vsot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rojne%20in&#353;talacije\Projekti%202013\II.%20O&#352;%20Roga&#353;ka%20GARDEROBE%20BTI%20PZI\II.O&#352;%20Garderobe_PZI%20str.%20in&#353;t.%20PREDRA&#268;UN%20-%2022.4.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rojne%20in&#353;talacije\Projekti%202013\II.%20O&#352;%20Roga&#353;ka%20GARDEROBE%20BTI%20PZI\II.O&#352;%20Garderobe_PZI%20str.%20in&#353;t.%20PREDRA&#268;UN%20-%2022.4.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Strojne%20in&#353;talacije\Projekti%202013\II.%20O&#352;%20Roga&#353;ka%20GARDEROBE%20BTI%20PZI\II.O&#352;%20Garderobe_PZI%20str.%20in&#353;t.%20PREDRA&#268;UN%20-%2022.4.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ica"/>
      <sheetName val="Rekapitulacija"/>
      <sheetName val="1. faza"/>
      <sheetName val="2. faza"/>
      <sheetName val="3. faz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ica"/>
      <sheetName val="Rekapitulacija"/>
      <sheetName val="1. faza"/>
      <sheetName val="2. faza"/>
      <sheetName val="3. faz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slovnica"/>
      <sheetName val="Rekapitulacija"/>
      <sheetName val="1. faza"/>
      <sheetName val="2. faza"/>
      <sheetName val="3. fa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2"/>
  <sheetViews>
    <sheetView tabSelected="1" view="pageBreakPreview" zoomScaleSheetLayoutView="100" zoomScalePageLayoutView="0" workbookViewId="0" topLeftCell="A1">
      <selection activeCell="B19" sqref="B19"/>
    </sheetView>
  </sheetViews>
  <sheetFormatPr defaultColWidth="9.00390625" defaultRowHeight="12.75"/>
  <cols>
    <col min="1" max="1" width="7.8515625" style="55" customWidth="1"/>
    <col min="2" max="2" width="91.421875" style="55" customWidth="1"/>
    <col min="3" max="16384" width="9.00390625" style="55" customWidth="1"/>
  </cols>
  <sheetData>
    <row r="1" ht="14.25" customHeight="1">
      <c r="B1" s="56"/>
    </row>
    <row r="2" ht="17.25" customHeight="1">
      <c r="B2" s="57" t="s">
        <v>81</v>
      </c>
    </row>
    <row r="3" ht="17.25" customHeight="1">
      <c r="B3" s="57" t="s">
        <v>42</v>
      </c>
    </row>
    <row r="4" ht="17.25" customHeight="1">
      <c r="B4" s="57" t="s">
        <v>43</v>
      </c>
    </row>
    <row r="5" ht="4.5" customHeight="1">
      <c r="B5" s="57"/>
    </row>
    <row r="6" ht="12" customHeight="1">
      <c r="B6" s="56"/>
    </row>
    <row r="7" ht="42" customHeight="1">
      <c r="B7" s="58" t="s">
        <v>99</v>
      </c>
    </row>
    <row r="8" ht="12.75">
      <c r="B8" s="122" t="s">
        <v>96</v>
      </c>
    </row>
    <row r="9" ht="44.25" customHeight="1">
      <c r="B9" s="123"/>
    </row>
    <row r="10" ht="22.5" customHeight="1">
      <c r="B10" s="59" t="s">
        <v>97</v>
      </c>
    </row>
    <row r="11" ht="13.5" customHeight="1">
      <c r="B11" s="60"/>
    </row>
    <row r="12" ht="15.75">
      <c r="B12" s="59" t="s">
        <v>44</v>
      </c>
    </row>
    <row r="13" ht="11.25" customHeight="1">
      <c r="B13" s="60"/>
    </row>
    <row r="14" ht="21" customHeight="1">
      <c r="B14" s="61" t="s">
        <v>86</v>
      </c>
    </row>
    <row r="15" ht="20.25">
      <c r="B15" s="62" t="s">
        <v>45</v>
      </c>
    </row>
    <row r="16" spans="1:2" ht="6.75" customHeight="1">
      <c r="A16" s="63"/>
      <c r="B16" s="64"/>
    </row>
    <row r="17" ht="4.5" customHeight="1">
      <c r="B17" s="64"/>
    </row>
    <row r="18" ht="21.75" customHeight="1">
      <c r="B18" s="65" t="s">
        <v>46</v>
      </c>
    </row>
    <row r="19" ht="174" customHeight="1">
      <c r="B19" s="66" t="s">
        <v>66</v>
      </c>
    </row>
    <row r="20" ht="190.5" customHeight="1">
      <c r="B20" s="66" t="s">
        <v>47</v>
      </c>
    </row>
    <row r="22" ht="12.75">
      <c r="B22" s="67" t="s">
        <v>98</v>
      </c>
    </row>
  </sheetData>
  <sheetProtection/>
  <mergeCells count="1">
    <mergeCell ref="B8:B9"/>
  </mergeCells>
  <printOptions/>
  <pageMargins left="0.9055118110236221" right="0.7086614173228347" top="0.7480314960629921" bottom="0.7480314960629921" header="0.31496062992125984" footer="0.31496062992125984"/>
  <pageSetup horizontalDpi="600" verticalDpi="600" orientation="portrait" paperSize="9" r:id="rId1"/>
  <headerFooter>
    <oddFooter>&amp;CStran &amp;P od &amp;N</oddFooter>
  </headerFooter>
</worksheet>
</file>

<file path=xl/worksheets/sheet2.xml><?xml version="1.0" encoding="utf-8"?>
<worksheet xmlns="http://schemas.openxmlformats.org/spreadsheetml/2006/main" xmlns:r="http://schemas.openxmlformats.org/officeDocument/2006/relationships">
  <dimension ref="A1:J32"/>
  <sheetViews>
    <sheetView view="pageBreakPreview" zoomScale="115" zoomScaleSheetLayoutView="115" zoomScalePageLayoutView="0" workbookViewId="0" topLeftCell="A1">
      <selection activeCell="C24" sqref="C24"/>
    </sheetView>
  </sheetViews>
  <sheetFormatPr defaultColWidth="9.00390625" defaultRowHeight="12.75"/>
  <cols>
    <col min="1" max="1" width="3.7109375" style="55" customWidth="1"/>
    <col min="2" max="2" width="9.00390625" style="55" customWidth="1"/>
    <col min="3" max="3" width="34.00390625" style="55" customWidth="1"/>
    <col min="4" max="5" width="9.00390625" style="55" customWidth="1"/>
    <col min="6" max="6" width="7.28125" style="55" customWidth="1"/>
    <col min="7" max="7" width="10.8515625" style="55" customWidth="1"/>
    <col min="8" max="16384" width="9.00390625" style="55" customWidth="1"/>
  </cols>
  <sheetData>
    <row r="1" spans="2:7" ht="12.75">
      <c r="B1" s="68" t="s">
        <v>48</v>
      </c>
      <c r="C1" s="69" t="s">
        <v>49</v>
      </c>
      <c r="D1" s="70" t="s">
        <v>50</v>
      </c>
      <c r="E1" s="70" t="s">
        <v>51</v>
      </c>
      <c r="F1" s="71" t="s">
        <v>52</v>
      </c>
      <c r="G1" s="72" t="s">
        <v>53</v>
      </c>
    </row>
    <row r="2" spans="2:7" ht="12.75">
      <c r="B2" s="73"/>
      <c r="C2" s="74"/>
      <c r="D2" s="75"/>
      <c r="E2" s="75"/>
      <c r="F2" s="76" t="s">
        <v>54</v>
      </c>
      <c r="G2" s="77" t="s">
        <v>54</v>
      </c>
    </row>
    <row r="3" spans="2:7" ht="12.75">
      <c r="B3" s="78"/>
      <c r="C3" s="79"/>
      <c r="D3" s="80"/>
      <c r="E3" s="80"/>
      <c r="F3" s="81"/>
      <c r="G3" s="81"/>
    </row>
    <row r="4" spans="2:7" ht="12.75">
      <c r="B4" s="78"/>
      <c r="C4" s="79"/>
      <c r="D4" s="80"/>
      <c r="E4" s="80"/>
      <c r="F4" s="81"/>
      <c r="G4" s="81"/>
    </row>
    <row r="5" spans="2:7" ht="12.75">
      <c r="B5" s="78"/>
      <c r="C5" s="79"/>
      <c r="D5" s="80"/>
      <c r="E5" s="80"/>
      <c r="F5" s="81"/>
      <c r="G5" s="81"/>
    </row>
    <row r="6" spans="2:7" ht="12.75">
      <c r="B6" s="78"/>
      <c r="C6" s="79"/>
      <c r="D6" s="80"/>
      <c r="E6" s="80"/>
      <c r="F6" s="81"/>
      <c r="G6" s="81"/>
    </row>
    <row r="7" spans="2:7" ht="12.75">
      <c r="B7" s="78"/>
      <c r="C7" s="79"/>
      <c r="D7" s="80"/>
      <c r="E7" s="80"/>
      <c r="F7" s="81"/>
      <c r="G7" s="81"/>
    </row>
    <row r="8" spans="2:7" ht="12.75">
      <c r="B8" s="78"/>
      <c r="C8" s="79"/>
      <c r="D8" s="80"/>
      <c r="E8" s="80"/>
      <c r="F8" s="81"/>
      <c r="G8" s="81"/>
    </row>
    <row r="9" spans="2:7" ht="12.75">
      <c r="B9" s="78"/>
      <c r="C9" s="79"/>
      <c r="D9" s="80"/>
      <c r="E9" s="80"/>
      <c r="F9" s="81"/>
      <c r="G9" s="81"/>
    </row>
    <row r="10" spans="2:7" ht="12.75">
      <c r="B10" s="78"/>
      <c r="C10" s="79"/>
      <c r="D10" s="80"/>
      <c r="E10" s="80"/>
      <c r="F10" s="81"/>
      <c r="G10" s="81"/>
    </row>
    <row r="11" spans="1:7" ht="20.25">
      <c r="A11" s="56"/>
      <c r="B11" s="78"/>
      <c r="C11" s="79"/>
      <c r="D11" s="80"/>
      <c r="E11" s="80"/>
      <c r="F11" s="81"/>
      <c r="G11" s="81"/>
    </row>
    <row r="12" spans="1:7" ht="12.75" customHeight="1">
      <c r="A12" s="124"/>
      <c r="B12" s="78"/>
      <c r="C12" s="79"/>
      <c r="D12" s="80"/>
      <c r="E12" s="80"/>
      <c r="F12" s="81"/>
      <c r="G12" s="81"/>
    </row>
    <row r="13" spans="1:7" ht="12.75">
      <c r="A13" s="125"/>
      <c r="B13" s="78"/>
      <c r="C13" s="79"/>
      <c r="D13" s="80"/>
      <c r="E13" s="80"/>
      <c r="F13" s="81"/>
      <c r="G13" s="81"/>
    </row>
    <row r="14" spans="1:7" ht="20.25">
      <c r="A14" s="82"/>
      <c r="B14" s="78"/>
      <c r="C14" s="79"/>
      <c r="D14" s="80"/>
      <c r="E14" s="80"/>
      <c r="F14" s="81"/>
      <c r="G14" s="81"/>
    </row>
    <row r="15" spans="1:7" ht="20.25">
      <c r="A15" s="60"/>
      <c r="B15" s="83"/>
      <c r="C15" s="84" t="s">
        <v>55</v>
      </c>
      <c r="D15" s="83"/>
      <c r="E15" s="85"/>
      <c r="F15" s="84"/>
      <c r="G15" s="84"/>
    </row>
    <row r="16" spans="1:7" ht="7.5" customHeight="1">
      <c r="A16" s="59"/>
      <c r="B16" s="78"/>
      <c r="C16" s="86"/>
      <c r="D16" s="80"/>
      <c r="E16" s="80"/>
      <c r="F16" s="81"/>
      <c r="G16" s="81"/>
    </row>
    <row r="17" spans="1:7" ht="14.25" customHeight="1">
      <c r="A17" s="59"/>
      <c r="B17" s="87">
        <v>1</v>
      </c>
      <c r="C17" s="88" t="s">
        <v>106</v>
      </c>
      <c r="D17" s="89" t="s">
        <v>7</v>
      </c>
      <c r="E17" s="89">
        <v>1</v>
      </c>
      <c r="F17" s="89"/>
      <c r="G17" s="90">
        <f>'Vodovodni priključek'!F1</f>
        <v>0</v>
      </c>
    </row>
    <row r="18" spans="1:7" ht="7.5" customHeight="1">
      <c r="A18" s="59"/>
      <c r="B18" s="78"/>
      <c r="C18" s="86"/>
      <c r="D18" s="80"/>
      <c r="E18" s="80"/>
      <c r="F18" s="81"/>
      <c r="G18" s="81"/>
    </row>
    <row r="19" spans="1:7" ht="15.75">
      <c r="A19" s="61"/>
      <c r="B19" s="87">
        <v>2</v>
      </c>
      <c r="C19" s="88" t="s">
        <v>11</v>
      </c>
      <c r="D19" s="89" t="s">
        <v>7</v>
      </c>
      <c r="E19" s="89">
        <v>1</v>
      </c>
      <c r="F19" s="89"/>
      <c r="G19" s="90">
        <f>Vodovod!F1</f>
        <v>0</v>
      </c>
    </row>
    <row r="20" spans="1:10" ht="9.75" customHeight="1">
      <c r="A20" s="61"/>
      <c r="B20" s="87"/>
      <c r="C20" s="88"/>
      <c r="D20" s="89"/>
      <c r="E20" s="89"/>
      <c r="F20" s="89"/>
      <c r="G20" s="90"/>
      <c r="H20" s="61"/>
      <c r="I20" s="61"/>
      <c r="J20" s="61"/>
    </row>
    <row r="21" spans="1:10" ht="15.75">
      <c r="A21" s="61"/>
      <c r="B21" s="87">
        <v>3</v>
      </c>
      <c r="C21" s="88" t="s">
        <v>25</v>
      </c>
      <c r="D21" s="89" t="s">
        <v>7</v>
      </c>
      <c r="E21" s="89">
        <v>1</v>
      </c>
      <c r="F21" s="89"/>
      <c r="G21" s="90">
        <f>Ogrevanje!F1</f>
        <v>0</v>
      </c>
      <c r="H21" s="61"/>
      <c r="I21" s="61"/>
      <c r="J21" s="61"/>
    </row>
    <row r="22" spans="1:10" ht="9.75" customHeight="1">
      <c r="A22" s="61"/>
      <c r="B22" s="87"/>
      <c r="C22" s="89"/>
      <c r="D22" s="89"/>
      <c r="E22" s="89"/>
      <c r="F22" s="89"/>
      <c r="G22" s="90"/>
      <c r="H22" s="61"/>
      <c r="I22" s="61"/>
      <c r="J22" s="61"/>
    </row>
    <row r="23" spans="1:10" ht="14.25" customHeight="1">
      <c r="A23" s="61"/>
      <c r="B23" s="87">
        <v>4</v>
      </c>
      <c r="C23" s="88" t="s">
        <v>230</v>
      </c>
      <c r="D23" s="89" t="s">
        <v>7</v>
      </c>
      <c r="E23" s="89">
        <v>1</v>
      </c>
      <c r="F23" s="89"/>
      <c r="G23" s="90">
        <f>Hlajenje!F1</f>
        <v>0</v>
      </c>
      <c r="H23" s="61"/>
      <c r="I23" s="61"/>
      <c r="J23" s="61"/>
    </row>
    <row r="24" spans="1:10" ht="9.75" customHeight="1">
      <c r="A24" s="61"/>
      <c r="B24" s="87"/>
      <c r="C24" s="89"/>
      <c r="D24" s="89"/>
      <c r="E24" s="89"/>
      <c r="F24" s="89"/>
      <c r="G24" s="90"/>
      <c r="H24" s="61"/>
      <c r="I24" s="61"/>
      <c r="J24" s="61"/>
    </row>
    <row r="25" spans="1:7" ht="15.75">
      <c r="A25" s="61"/>
      <c r="B25" s="87">
        <v>5</v>
      </c>
      <c r="C25" s="88" t="s">
        <v>40</v>
      </c>
      <c r="D25" s="89" t="s">
        <v>7</v>
      </c>
      <c r="E25" s="89">
        <v>1</v>
      </c>
      <c r="F25" s="89"/>
      <c r="G25" s="90">
        <f>Prezračevanje!F1</f>
        <v>0</v>
      </c>
    </row>
    <row r="26" spans="1:7" ht="15.75">
      <c r="A26" s="61"/>
      <c r="B26" s="87"/>
      <c r="C26" s="89"/>
      <c r="D26" s="89"/>
      <c r="E26" s="89"/>
      <c r="F26" s="89"/>
      <c r="G26" s="90"/>
    </row>
    <row r="27" spans="1:7" ht="15.75">
      <c r="A27" s="91"/>
      <c r="B27" s="92"/>
      <c r="C27" s="93" t="s">
        <v>56</v>
      </c>
      <c r="D27" s="94"/>
      <c r="E27" s="94"/>
      <c r="F27" s="95"/>
      <c r="G27" s="96">
        <f>SUM(G19:G26)</f>
        <v>0</v>
      </c>
    </row>
    <row r="28" spans="1:7" ht="15.75">
      <c r="A28" s="91"/>
      <c r="B28" s="97"/>
      <c r="C28" s="98" t="s">
        <v>231</v>
      </c>
      <c r="D28" s="98"/>
      <c r="E28" s="98"/>
      <c r="F28" s="98"/>
      <c r="G28" s="90">
        <f>G27*0.22</f>
        <v>0</v>
      </c>
    </row>
    <row r="29" spans="2:7" ht="10.5" customHeight="1">
      <c r="B29" s="97"/>
      <c r="C29" s="98"/>
      <c r="D29" s="98"/>
      <c r="E29" s="98"/>
      <c r="F29" s="98"/>
      <c r="G29" s="98"/>
    </row>
    <row r="30" spans="2:7" ht="15.75">
      <c r="B30" s="92"/>
      <c r="C30" s="93" t="s">
        <v>57</v>
      </c>
      <c r="D30" s="94"/>
      <c r="E30" s="94"/>
      <c r="F30" s="95"/>
      <c r="G30" s="96">
        <f>SUM(G27:G29)</f>
        <v>0</v>
      </c>
    </row>
    <row r="31" spans="2:7" ht="12.75">
      <c r="B31" s="97"/>
      <c r="C31" s="98"/>
      <c r="D31" s="98"/>
      <c r="E31" s="98"/>
      <c r="F31" s="98"/>
      <c r="G31" s="98"/>
    </row>
    <row r="32" spans="2:7" ht="12.75">
      <c r="B32" s="97"/>
      <c r="C32" s="98"/>
      <c r="D32" s="98"/>
      <c r="E32" s="98"/>
      <c r="F32" s="98"/>
      <c r="G32" s="98"/>
    </row>
  </sheetData>
  <sheetProtection/>
  <mergeCells count="1">
    <mergeCell ref="A12:A13"/>
  </mergeCells>
  <printOptions/>
  <pageMargins left="0.7086614173228347" right="0.7086614173228347" top="0.7480314960629921" bottom="0.7480314960629921" header="0.31496062992125984" footer="0.31496062992125984"/>
  <pageSetup firstPageNumber="2" useFirstPageNumber="1" horizontalDpi="600" verticalDpi="600" orientation="portrait" paperSize="9" r:id="rId1"/>
  <headerFooter>
    <oddFooter>&amp;CStran &amp;P od &amp;N</oddFooter>
  </headerFooter>
</worksheet>
</file>

<file path=xl/worksheets/sheet3.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25">
      <selection activeCell="D26" sqref="D26"/>
    </sheetView>
  </sheetViews>
  <sheetFormatPr defaultColWidth="9.140625" defaultRowHeight="12.75"/>
  <cols>
    <col min="1" max="1" width="4.421875" style="0" customWidth="1"/>
    <col min="2" max="2" width="47.7109375" style="0" customWidth="1"/>
    <col min="3" max="3" width="6.57421875" style="0" customWidth="1"/>
    <col min="4" max="4" width="6.421875" style="44" customWidth="1"/>
    <col min="5" max="5" width="10.140625" style="0" customWidth="1"/>
    <col min="6" max="6" width="10.28125" style="0" customWidth="1"/>
    <col min="7" max="7" width="12.28125" style="0" customWidth="1"/>
  </cols>
  <sheetData>
    <row r="1" spans="1:6" ht="12.75">
      <c r="A1" s="1" t="s">
        <v>0</v>
      </c>
      <c r="B1" s="126" t="s">
        <v>10</v>
      </c>
      <c r="C1" s="126"/>
      <c r="D1" s="126"/>
      <c r="E1" s="38"/>
      <c r="F1" s="5">
        <f>F37</f>
        <v>0</v>
      </c>
    </row>
    <row r="2" spans="1:6" ht="12.75">
      <c r="A2" s="6"/>
      <c r="B2" s="2"/>
      <c r="C2" s="7"/>
      <c r="D2" s="8"/>
      <c r="E2" s="9"/>
      <c r="F2" s="10"/>
    </row>
    <row r="3" spans="1:6" ht="12.75">
      <c r="A3" s="11"/>
      <c r="B3" s="12" t="s">
        <v>1</v>
      </c>
      <c r="C3" s="13" t="s">
        <v>2</v>
      </c>
      <c r="D3" s="14" t="s">
        <v>3</v>
      </c>
      <c r="E3" s="15" t="s">
        <v>4</v>
      </c>
      <c r="F3" s="15" t="s">
        <v>5</v>
      </c>
    </row>
    <row r="4" spans="1:6" ht="12.75">
      <c r="A4" s="11"/>
      <c r="B4" s="16"/>
      <c r="C4" s="17"/>
      <c r="D4" s="18"/>
      <c r="E4" s="19"/>
      <c r="F4" s="19"/>
    </row>
    <row r="5" spans="2:6" ht="12.75" customHeight="1">
      <c r="B5" s="133" t="s">
        <v>106</v>
      </c>
      <c r="C5" s="21"/>
      <c r="D5" s="21"/>
      <c r="E5" s="28"/>
      <c r="F5" s="26"/>
    </row>
    <row r="6" spans="2:6" ht="29.25" customHeight="1">
      <c r="B6" s="27" t="s">
        <v>232</v>
      </c>
      <c r="C6" s="21"/>
      <c r="D6" s="21"/>
      <c r="E6" s="28"/>
      <c r="F6" s="26"/>
    </row>
    <row r="7" spans="2:6" ht="8.25" customHeight="1">
      <c r="B7" s="29"/>
      <c r="C7" s="21"/>
      <c r="D7" s="21"/>
      <c r="E7" s="28"/>
      <c r="F7" s="26"/>
    </row>
    <row r="8" spans="1:6" ht="41.25" customHeight="1">
      <c r="A8" s="23">
        <f>MAX($A$5:A6)+1</f>
        <v>1</v>
      </c>
      <c r="B8" s="24" t="s">
        <v>100</v>
      </c>
      <c r="C8" s="21"/>
      <c r="D8" s="31"/>
      <c r="E8" s="31"/>
      <c r="F8" s="31"/>
    </row>
    <row r="9" spans="1:6" ht="31.5" customHeight="1">
      <c r="A9" s="23"/>
      <c r="B9" s="24" t="s">
        <v>109</v>
      </c>
      <c r="C9" s="21" t="s">
        <v>9</v>
      </c>
      <c r="D9" s="21">
        <v>25</v>
      </c>
      <c r="E9" s="25"/>
      <c r="F9" s="26">
        <f>+E9*D9</f>
        <v>0</v>
      </c>
    </row>
    <row r="10" spans="1:6" ht="32.25" customHeight="1">
      <c r="A10" s="23"/>
      <c r="B10" s="24" t="s">
        <v>101</v>
      </c>
      <c r="C10" s="21" t="s">
        <v>9</v>
      </c>
      <c r="D10" s="21">
        <v>142</v>
      </c>
      <c r="E10" s="25"/>
      <c r="F10" s="26">
        <f>+E10*D10</f>
        <v>0</v>
      </c>
    </row>
    <row r="11" spans="1:6" ht="12.75" customHeight="1">
      <c r="A11" s="23"/>
      <c r="B11" s="24"/>
      <c r="C11" s="21"/>
      <c r="D11" s="21"/>
      <c r="E11" s="21"/>
      <c r="F11" s="26"/>
    </row>
    <row r="12" spans="1:6" ht="28.5" customHeight="1">
      <c r="A12" s="23">
        <f>MAX($A$5:A10)+1</f>
        <v>2</v>
      </c>
      <c r="B12" s="24" t="s">
        <v>12</v>
      </c>
      <c r="C12" s="21" t="s">
        <v>9</v>
      </c>
      <c r="D12" s="31">
        <v>160</v>
      </c>
      <c r="E12" s="25"/>
      <c r="F12" s="26">
        <f>+E12*D12</f>
        <v>0</v>
      </c>
    </row>
    <row r="13" spans="1:6" ht="12.75" customHeight="1">
      <c r="A13" s="23"/>
      <c r="B13" s="24"/>
      <c r="C13" s="21"/>
      <c r="D13" s="21"/>
      <c r="E13" s="21"/>
      <c r="F13" s="26"/>
    </row>
    <row r="14" spans="1:6" ht="19.5" customHeight="1">
      <c r="A14" s="23">
        <f>MAX($A$5:A12)+1</f>
        <v>3</v>
      </c>
      <c r="B14" s="24" t="s">
        <v>102</v>
      </c>
      <c r="C14" s="21" t="s">
        <v>8</v>
      </c>
      <c r="D14" s="31">
        <v>1</v>
      </c>
      <c r="E14" s="25"/>
      <c r="F14" s="26">
        <f>+E14*D14</f>
        <v>0</v>
      </c>
    </row>
    <row r="15" spans="1:6" ht="12.75" customHeight="1">
      <c r="A15" s="23"/>
      <c r="B15" s="24"/>
      <c r="C15" s="21"/>
      <c r="D15" s="21"/>
      <c r="E15" s="22"/>
      <c r="F15" s="26"/>
    </row>
    <row r="16" spans="1:6" ht="45" customHeight="1">
      <c r="A16" s="23">
        <f>MAX($A$5:A14)+1</f>
        <v>4</v>
      </c>
      <c r="B16" s="24" t="s">
        <v>236</v>
      </c>
      <c r="C16" s="21" t="s">
        <v>7</v>
      </c>
      <c r="D16" s="31">
        <v>1</v>
      </c>
      <c r="E16" s="25"/>
      <c r="F16" s="26">
        <f>+E16*D16</f>
        <v>0</v>
      </c>
    </row>
    <row r="17" spans="1:6" ht="12.75" customHeight="1">
      <c r="A17" s="23"/>
      <c r="B17" s="24"/>
      <c r="C17" s="21"/>
      <c r="D17" s="21"/>
      <c r="E17" s="22"/>
      <c r="F17" s="26"/>
    </row>
    <row r="18" spans="1:6" ht="83.25" customHeight="1">
      <c r="A18" s="23">
        <f>MAX($A$5:A16)+1</f>
        <v>5</v>
      </c>
      <c r="B18" s="24" t="s">
        <v>237</v>
      </c>
      <c r="C18" s="21" t="s">
        <v>8</v>
      </c>
      <c r="D18" s="31">
        <v>1</v>
      </c>
      <c r="E18" s="25"/>
      <c r="F18" s="26">
        <f>+E18*D18</f>
        <v>0</v>
      </c>
    </row>
    <row r="19" spans="1:6" ht="12.75" customHeight="1">
      <c r="A19" s="23"/>
      <c r="B19" s="24"/>
      <c r="C19" s="21"/>
      <c r="D19" s="31"/>
      <c r="E19" s="31"/>
      <c r="F19" s="26"/>
    </row>
    <row r="20" spans="1:6" ht="33.75" customHeight="1">
      <c r="A20" s="23">
        <f>MAX($A$5:A18)+1</f>
        <v>6</v>
      </c>
      <c r="B20" s="24" t="s">
        <v>235</v>
      </c>
      <c r="C20" s="21" t="s">
        <v>8</v>
      </c>
      <c r="D20" s="31">
        <v>2</v>
      </c>
      <c r="E20" s="25"/>
      <c r="F20" s="26">
        <f>+E20*D20</f>
        <v>0</v>
      </c>
    </row>
    <row r="21" spans="1:6" ht="12.75" customHeight="1">
      <c r="A21" s="23"/>
      <c r="B21" s="24"/>
      <c r="C21" s="21"/>
      <c r="D21" s="31"/>
      <c r="E21" s="31"/>
      <c r="F21" s="26"/>
    </row>
    <row r="22" spans="1:6" ht="30.75" customHeight="1">
      <c r="A22" s="23">
        <f>MAX($A$5:A20)+1</f>
        <v>7</v>
      </c>
      <c r="B22" s="24" t="s">
        <v>107</v>
      </c>
      <c r="C22" s="21" t="s">
        <v>8</v>
      </c>
      <c r="D22" s="31">
        <v>1</v>
      </c>
      <c r="E22" s="25"/>
      <c r="F22" s="26">
        <f>+E22*D22</f>
        <v>0</v>
      </c>
    </row>
    <row r="23" spans="1:6" ht="12.75" customHeight="1">
      <c r="A23" s="23"/>
      <c r="B23" s="24"/>
      <c r="C23" s="21"/>
      <c r="D23" s="31"/>
      <c r="E23" s="31"/>
      <c r="F23" s="26"/>
    </row>
    <row r="24" spans="1:6" ht="18.75" customHeight="1">
      <c r="A24" s="23">
        <f>MAX($A$5:A22)+1</f>
        <v>8</v>
      </c>
      <c r="B24" s="24" t="s">
        <v>31</v>
      </c>
      <c r="C24" s="21" t="s">
        <v>8</v>
      </c>
      <c r="D24" s="31">
        <v>1</v>
      </c>
      <c r="E24" s="25"/>
      <c r="F24" s="26">
        <f>+E24*D24</f>
        <v>0</v>
      </c>
    </row>
    <row r="25" spans="1:6" ht="13.5" customHeight="1">
      <c r="A25" s="23"/>
      <c r="B25" s="24"/>
      <c r="C25" s="21"/>
      <c r="D25" s="31"/>
      <c r="E25" s="31"/>
      <c r="F25" s="26"/>
    </row>
    <row r="26" spans="1:6" ht="31.5" customHeight="1">
      <c r="A26" s="23">
        <f>MAX($A$5:A24)+1</f>
        <v>9</v>
      </c>
      <c r="B26" s="32" t="s">
        <v>13</v>
      </c>
      <c r="C26" s="21" t="s">
        <v>7</v>
      </c>
      <c r="D26" s="31">
        <v>1</v>
      </c>
      <c r="E26" s="25"/>
      <c r="F26" s="26">
        <f>+E26*D26</f>
        <v>0</v>
      </c>
    </row>
    <row r="27" spans="1:6" ht="12.75" customHeight="1">
      <c r="A27" s="23"/>
      <c r="B27" s="24"/>
      <c r="C27" s="21"/>
      <c r="D27" s="31"/>
      <c r="E27" s="31"/>
      <c r="F27" s="26"/>
    </row>
    <row r="28" spans="1:6" ht="27.75" customHeight="1">
      <c r="A28" s="23">
        <f>MAX($A$5:A26)+1</f>
        <v>10</v>
      </c>
      <c r="B28" s="24" t="s">
        <v>87</v>
      </c>
      <c r="C28" s="21"/>
      <c r="D28" s="31"/>
      <c r="E28" s="25"/>
      <c r="F28" s="26"/>
    </row>
    <row r="29" spans="1:6" ht="77.25" customHeight="1">
      <c r="A29" s="23"/>
      <c r="B29" s="24" t="s">
        <v>88</v>
      </c>
      <c r="C29" s="21" t="s">
        <v>6</v>
      </c>
      <c r="D29" s="21">
        <v>1</v>
      </c>
      <c r="E29" s="25"/>
      <c r="F29" s="26">
        <f>+E29*D29</f>
        <v>0</v>
      </c>
    </row>
    <row r="30" spans="1:6" ht="14.25" customHeight="1">
      <c r="A30" s="23"/>
      <c r="B30" s="24"/>
      <c r="C30" s="21"/>
      <c r="D30" s="21"/>
      <c r="E30" s="21"/>
      <c r="F30" s="26"/>
    </row>
    <row r="31" spans="1:6" ht="16.5" customHeight="1">
      <c r="A31" s="23">
        <f>MAX($A$5:A29)+1</f>
        <v>11</v>
      </c>
      <c r="B31" s="32" t="s">
        <v>233</v>
      </c>
      <c r="C31" s="21" t="s">
        <v>7</v>
      </c>
      <c r="D31" s="31">
        <v>1</v>
      </c>
      <c r="E31" s="134"/>
      <c r="F31" s="135">
        <f>+E31*D31</f>
        <v>0</v>
      </c>
    </row>
    <row r="32" spans="1:6" ht="16.5" customHeight="1">
      <c r="A32" s="23"/>
      <c r="B32" s="24"/>
      <c r="C32" s="21"/>
      <c r="D32" s="21"/>
      <c r="E32" s="21"/>
      <c r="F32" s="26"/>
    </row>
    <row r="33" spans="1:6" ht="45" customHeight="1">
      <c r="A33" s="23">
        <f>MAX($A$5:A31)+1</f>
        <v>12</v>
      </c>
      <c r="B33" s="24" t="s">
        <v>234</v>
      </c>
      <c r="C33" s="21" t="s">
        <v>7</v>
      </c>
      <c r="D33" s="21">
        <v>1</v>
      </c>
      <c r="E33" s="25"/>
      <c r="F33" s="26">
        <f>+E33*D33</f>
        <v>0</v>
      </c>
    </row>
    <row r="34" spans="1:6" ht="12.75" customHeight="1">
      <c r="A34" s="23"/>
      <c r="B34" s="24"/>
      <c r="C34" s="21"/>
      <c r="D34" s="21"/>
      <c r="E34" s="21"/>
      <c r="F34" s="26"/>
    </row>
    <row r="35" spans="1:6" ht="56.25" customHeight="1">
      <c r="A35" s="23">
        <f>MAX($A$5:A33)+1</f>
        <v>13</v>
      </c>
      <c r="B35" s="24" t="s">
        <v>103</v>
      </c>
      <c r="C35" s="21" t="s">
        <v>104</v>
      </c>
      <c r="D35" s="31">
        <v>1</v>
      </c>
      <c r="E35" s="25"/>
      <c r="F35" s="26">
        <f>+E35*D35</f>
        <v>0</v>
      </c>
    </row>
    <row r="36" spans="1:6" ht="12.75" customHeight="1">
      <c r="A36" s="23"/>
      <c r="B36" s="24"/>
      <c r="C36" s="21"/>
      <c r="D36" s="21"/>
      <c r="E36" s="22"/>
      <c r="F36" s="26"/>
    </row>
    <row r="37" spans="1:6" ht="12.75">
      <c r="A37" s="11"/>
      <c r="B37" s="41" t="s">
        <v>105</v>
      </c>
      <c r="C37" s="7"/>
      <c r="D37" s="8"/>
      <c r="E37" s="9"/>
      <c r="F37" s="25">
        <f>SUM(F9:F35)</f>
        <v>0</v>
      </c>
    </row>
  </sheetData>
  <sheetProtection/>
  <mergeCells count="1">
    <mergeCell ref="B1:D1"/>
  </mergeCells>
  <printOptions/>
  <pageMargins left="0.8267716535433072" right="0.2362204724409449" top="0.35433070866141736" bottom="0.5511811023622047" header="0.31496062992125984" footer="0.31496062992125984"/>
  <pageSetup horizontalDpi="600" verticalDpi="600" orientation="portrait" paperSize="9" r:id="rId1"/>
  <headerFooter alignWithMargins="0">
    <oddFooter>&amp;CStran &amp;P od &amp;N</oddFooter>
  </headerFooter>
</worksheet>
</file>

<file path=xl/worksheets/sheet4.xml><?xml version="1.0" encoding="utf-8"?>
<worksheet xmlns="http://schemas.openxmlformats.org/spreadsheetml/2006/main" xmlns:r="http://schemas.openxmlformats.org/officeDocument/2006/relationships">
  <dimension ref="A1:F91"/>
  <sheetViews>
    <sheetView view="pageBreakPreview" zoomScaleSheetLayoutView="100" zoomScalePageLayoutView="0" workbookViewId="0" topLeftCell="A1">
      <selection activeCell="B8" sqref="B8"/>
    </sheetView>
  </sheetViews>
  <sheetFormatPr defaultColWidth="9.140625" defaultRowHeight="12.75"/>
  <cols>
    <col min="1" max="1" width="4.421875" style="0" customWidth="1"/>
    <col min="2" max="2" width="55.57421875" style="0" customWidth="1"/>
    <col min="3" max="3" width="6.57421875" style="0" customWidth="1"/>
    <col min="4" max="4" width="6.421875" style="44" customWidth="1"/>
    <col min="5" max="5" width="10.140625" style="0" customWidth="1"/>
    <col min="6" max="6" width="8.140625" style="0" bestFit="1" customWidth="1"/>
  </cols>
  <sheetData>
    <row r="1" spans="1:6" ht="12.75">
      <c r="A1" s="1"/>
      <c r="B1" s="39"/>
      <c r="C1" s="3"/>
      <c r="D1" s="4"/>
      <c r="E1" s="38"/>
      <c r="F1" s="5">
        <f>F91</f>
        <v>0</v>
      </c>
    </row>
    <row r="2" spans="1:6" ht="12.75">
      <c r="A2" s="6"/>
      <c r="B2" s="2"/>
      <c r="C2" s="7"/>
      <c r="D2" s="8"/>
      <c r="E2" s="9"/>
      <c r="F2" s="10"/>
    </row>
    <row r="3" spans="1:6" ht="12.75">
      <c r="A3" s="11"/>
      <c r="B3" s="12" t="s">
        <v>1</v>
      </c>
      <c r="C3" s="13" t="s">
        <v>2</v>
      </c>
      <c r="D3" s="14" t="s">
        <v>3</v>
      </c>
      <c r="E3" s="15" t="s">
        <v>4</v>
      </c>
      <c r="F3" s="15" t="s">
        <v>5</v>
      </c>
    </row>
    <row r="4" spans="1:6" ht="12.75">
      <c r="A4" s="11"/>
      <c r="B4" s="16"/>
      <c r="C4" s="17"/>
      <c r="D4" s="18"/>
      <c r="E4" s="19"/>
      <c r="F4" s="19"/>
    </row>
    <row r="5" spans="1:6" ht="12.75">
      <c r="A5" s="11" t="s">
        <v>108</v>
      </c>
      <c r="B5" s="132" t="s">
        <v>11</v>
      </c>
      <c r="C5" s="7"/>
      <c r="D5" s="8"/>
      <c r="E5" s="9"/>
      <c r="F5" s="9"/>
    </row>
    <row r="6" spans="1:6" ht="12" customHeight="1">
      <c r="A6" s="23"/>
      <c r="B6" s="34"/>
      <c r="C6" s="7"/>
      <c r="D6" s="8"/>
      <c r="E6" s="9"/>
      <c r="F6" s="9"/>
    </row>
    <row r="7" spans="1:6" ht="16.5" customHeight="1">
      <c r="A7" s="23"/>
      <c r="B7" s="45" t="s">
        <v>14</v>
      </c>
      <c r="C7" s="7"/>
      <c r="D7" s="8"/>
      <c r="E7" s="9"/>
      <c r="F7" s="9"/>
    </row>
    <row r="8" spans="1:6" ht="171.75" customHeight="1">
      <c r="A8" s="23">
        <f>MAX($A$6:A7)+1</f>
        <v>1</v>
      </c>
      <c r="B8" s="24" t="s">
        <v>141</v>
      </c>
      <c r="C8" s="21" t="s">
        <v>6</v>
      </c>
      <c r="D8" s="21">
        <v>1</v>
      </c>
      <c r="E8" s="25"/>
      <c r="F8" s="26">
        <f>+E8*D8</f>
        <v>0</v>
      </c>
    </row>
    <row r="9" spans="1:6" ht="9.75" customHeight="1">
      <c r="A9" s="23"/>
      <c r="B9" s="24"/>
      <c r="C9" s="21"/>
      <c r="D9" s="21"/>
      <c r="E9" s="21"/>
      <c r="F9" s="26"/>
    </row>
    <row r="10" spans="1:6" ht="57" customHeight="1">
      <c r="A10" s="23">
        <f>MAX($A$6:A9)+1</f>
        <v>2</v>
      </c>
      <c r="B10" s="24" t="s">
        <v>133</v>
      </c>
      <c r="C10" s="21" t="s">
        <v>6</v>
      </c>
      <c r="D10" s="21">
        <v>1</v>
      </c>
      <c r="E10" s="25"/>
      <c r="F10" s="26">
        <f>+E10*D10</f>
        <v>0</v>
      </c>
    </row>
    <row r="11" spans="1:6" ht="9.75" customHeight="1">
      <c r="A11" s="23"/>
      <c r="B11" s="24"/>
      <c r="C11" s="21"/>
      <c r="D11" s="21"/>
      <c r="E11" s="22"/>
      <c r="F11" s="20"/>
    </row>
    <row r="12" spans="1:6" ht="168.75" customHeight="1">
      <c r="A12" s="23">
        <f>MAX($A$6:A11)+1</f>
        <v>3</v>
      </c>
      <c r="B12" s="24" t="s">
        <v>229</v>
      </c>
      <c r="C12" s="21" t="s">
        <v>6</v>
      </c>
      <c r="D12" s="21">
        <v>1</v>
      </c>
      <c r="E12" s="25"/>
      <c r="F12" s="26">
        <f>+E12*D12</f>
        <v>0</v>
      </c>
    </row>
    <row r="13" spans="1:6" ht="9.75" customHeight="1">
      <c r="A13" s="23"/>
      <c r="B13" s="24"/>
      <c r="C13" s="24"/>
      <c r="D13" s="43"/>
      <c r="E13" s="24"/>
      <c r="F13" s="24"/>
    </row>
    <row r="14" spans="1:6" ht="54.75" customHeight="1">
      <c r="A14" s="23">
        <f>MAX($A$6:A13)+1</f>
        <v>4</v>
      </c>
      <c r="B14" s="24" t="s">
        <v>140</v>
      </c>
      <c r="C14" s="21" t="s">
        <v>6</v>
      </c>
      <c r="D14" s="21">
        <v>1</v>
      </c>
      <c r="E14" s="25"/>
      <c r="F14" s="26">
        <f>+E14*D14</f>
        <v>0</v>
      </c>
    </row>
    <row r="15" spans="1:6" ht="9.75" customHeight="1">
      <c r="A15" s="23"/>
      <c r="B15" s="24"/>
      <c r="C15" s="21"/>
      <c r="D15" s="21"/>
      <c r="E15" s="22"/>
      <c r="F15" s="20"/>
    </row>
    <row r="16" spans="1:6" ht="43.5" customHeight="1">
      <c r="A16" s="23">
        <f>MAX($A$6:A15)+1</f>
        <v>5</v>
      </c>
      <c r="B16" s="24" t="s">
        <v>142</v>
      </c>
      <c r="C16" s="21" t="s">
        <v>6</v>
      </c>
      <c r="D16" s="21">
        <v>1</v>
      </c>
      <c r="E16" s="25"/>
      <c r="F16" s="26">
        <f>+E16*D16</f>
        <v>0</v>
      </c>
    </row>
    <row r="17" spans="1:6" ht="9.75" customHeight="1">
      <c r="A17" s="23"/>
      <c r="B17" s="24"/>
      <c r="C17" s="21"/>
      <c r="D17" s="21"/>
      <c r="E17" s="22"/>
      <c r="F17" s="20"/>
    </row>
    <row r="18" spans="1:6" ht="27.75" customHeight="1">
      <c r="A18" s="23">
        <f>MAX($A$6:A17)+1</f>
        <v>6</v>
      </c>
      <c r="B18" s="24" t="s">
        <v>143</v>
      </c>
      <c r="C18" s="21" t="s">
        <v>6</v>
      </c>
      <c r="D18" s="21">
        <v>1</v>
      </c>
      <c r="E18" s="25"/>
      <c r="F18" s="26">
        <f>+E18*D18</f>
        <v>0</v>
      </c>
    </row>
    <row r="19" spans="1:6" ht="9.75" customHeight="1">
      <c r="A19" s="23"/>
      <c r="B19" s="24"/>
      <c r="C19" s="21"/>
      <c r="D19" s="21"/>
      <c r="E19" s="22"/>
      <c r="F19" s="20"/>
    </row>
    <row r="20" spans="1:6" ht="173.25" customHeight="1">
      <c r="A20" s="23">
        <f>MAX($A$6:A19)+1</f>
        <v>7</v>
      </c>
      <c r="B20" s="24" t="s">
        <v>134</v>
      </c>
      <c r="C20" s="21" t="s">
        <v>6</v>
      </c>
      <c r="D20" s="21">
        <v>3</v>
      </c>
      <c r="E20" s="25"/>
      <c r="F20" s="26">
        <f>+E20*D20</f>
        <v>0</v>
      </c>
    </row>
    <row r="21" spans="1:6" ht="8.25" customHeight="1">
      <c r="A21" s="23"/>
      <c r="B21" s="24"/>
      <c r="C21" s="21"/>
      <c r="D21" s="21"/>
      <c r="E21" s="22"/>
      <c r="F21" s="20"/>
    </row>
    <row r="22" spans="1:6" ht="68.25" customHeight="1">
      <c r="A22" s="23">
        <f>MAX($A$6:A21)+1</f>
        <v>8</v>
      </c>
      <c r="B22" s="24" t="s">
        <v>138</v>
      </c>
      <c r="C22" s="21" t="s">
        <v>6</v>
      </c>
      <c r="D22" s="21">
        <v>3</v>
      </c>
      <c r="E22" s="25"/>
      <c r="F22" s="26">
        <f>+E22*D22</f>
        <v>0</v>
      </c>
    </row>
    <row r="23" spans="1:6" ht="9" customHeight="1">
      <c r="A23" s="23"/>
      <c r="B23" s="24"/>
      <c r="C23" s="21"/>
      <c r="D23" s="21"/>
      <c r="E23" s="22"/>
      <c r="F23" s="20"/>
    </row>
    <row r="24" spans="1:6" ht="161.25" customHeight="1">
      <c r="A24" s="23">
        <f>MAX($A$6:A23)+1</f>
        <v>9</v>
      </c>
      <c r="B24" s="24" t="s">
        <v>139</v>
      </c>
      <c r="C24" s="21" t="s">
        <v>6</v>
      </c>
      <c r="D24" s="21">
        <v>1</v>
      </c>
      <c r="E24" s="25"/>
      <c r="F24" s="26">
        <f>+E24*D24</f>
        <v>0</v>
      </c>
    </row>
    <row r="25" spans="1:6" ht="9" customHeight="1">
      <c r="A25" s="23"/>
      <c r="B25" s="24"/>
      <c r="C25" s="24"/>
      <c r="D25" s="43"/>
      <c r="E25" s="24"/>
      <c r="F25" s="24"/>
    </row>
    <row r="26" spans="1:6" ht="118.5" customHeight="1">
      <c r="A26" s="23">
        <f>MAX($A$6:A25)+1</f>
        <v>10</v>
      </c>
      <c r="B26" s="24" t="s">
        <v>144</v>
      </c>
      <c r="C26" s="21" t="s">
        <v>6</v>
      </c>
      <c r="D26" s="21">
        <v>1</v>
      </c>
      <c r="E26" s="25"/>
      <c r="F26" s="26">
        <f>+E26*D26</f>
        <v>0</v>
      </c>
    </row>
    <row r="27" spans="1:6" ht="9" customHeight="1">
      <c r="A27" s="23"/>
      <c r="B27" s="24"/>
      <c r="C27" s="21"/>
      <c r="D27" s="21"/>
      <c r="E27" s="22"/>
      <c r="F27" s="20"/>
    </row>
    <row r="28" spans="1:6" ht="93.75" customHeight="1">
      <c r="A28" s="23">
        <f>MAX($A$6:A27)+1</f>
        <v>11</v>
      </c>
      <c r="B28" s="105" t="s">
        <v>136</v>
      </c>
      <c r="C28" s="101" t="s">
        <v>6</v>
      </c>
      <c r="D28" s="101">
        <v>1</v>
      </c>
      <c r="E28" s="25"/>
      <c r="F28" s="26">
        <f>+E28*D28</f>
        <v>0</v>
      </c>
    </row>
    <row r="29" spans="1:6" ht="9" customHeight="1">
      <c r="A29" s="23"/>
      <c r="B29" s="99"/>
      <c r="C29" s="101"/>
      <c r="D29" s="101"/>
      <c r="E29" s="118"/>
      <c r="F29" s="119"/>
    </row>
    <row r="30" spans="1:6" ht="132.75" customHeight="1">
      <c r="A30" s="23">
        <f>MAX($A$6:A29)+1</f>
        <v>12</v>
      </c>
      <c r="B30" s="105" t="s">
        <v>135</v>
      </c>
      <c r="C30" s="101" t="s">
        <v>6</v>
      </c>
      <c r="D30" s="101">
        <v>1</v>
      </c>
      <c r="E30" s="25"/>
      <c r="F30" s="26">
        <f>+E30*D30</f>
        <v>0</v>
      </c>
    </row>
    <row r="31" spans="1:6" ht="13.5" customHeight="1">
      <c r="A31" s="23"/>
      <c r="B31" s="105"/>
      <c r="C31" s="101"/>
      <c r="D31" s="101"/>
      <c r="E31" s="25"/>
      <c r="F31" s="26"/>
    </row>
    <row r="32" spans="1:6" ht="121.5" customHeight="1">
      <c r="A32" s="23">
        <f>MAX($A$6:A30)+1</f>
        <v>13</v>
      </c>
      <c r="B32" s="24" t="s">
        <v>145</v>
      </c>
      <c r="C32" s="21" t="s">
        <v>6</v>
      </c>
      <c r="D32" s="21">
        <v>2</v>
      </c>
      <c r="E32" s="25"/>
      <c r="F32" s="26">
        <f>+E32*D32</f>
        <v>0</v>
      </c>
    </row>
    <row r="33" spans="1:6" ht="9" customHeight="1">
      <c r="A33" s="23"/>
      <c r="B33" s="24"/>
      <c r="C33" s="21"/>
      <c r="D33" s="21"/>
      <c r="E33" s="21"/>
      <c r="F33" s="26"/>
    </row>
    <row r="34" spans="1:6" ht="42" customHeight="1">
      <c r="A34" s="23">
        <f>MAX($A$6:A33)+1</f>
        <v>14</v>
      </c>
      <c r="B34" s="24" t="s">
        <v>82</v>
      </c>
      <c r="C34" s="21" t="s">
        <v>6</v>
      </c>
      <c r="D34" s="21">
        <v>2</v>
      </c>
      <c r="E34" s="25"/>
      <c r="F34" s="26">
        <f>+E34*D34</f>
        <v>0</v>
      </c>
    </row>
    <row r="35" spans="1:6" ht="9" customHeight="1">
      <c r="A35" s="23"/>
      <c r="B35" s="24"/>
      <c r="C35" s="21"/>
      <c r="D35" s="21"/>
      <c r="E35" s="21"/>
      <c r="F35" s="26"/>
    </row>
    <row r="36" spans="1:6" ht="66.75" customHeight="1">
      <c r="A36" s="23">
        <f>MAX($A$6:A35)+1</f>
        <v>15</v>
      </c>
      <c r="B36" s="24" t="s">
        <v>83</v>
      </c>
      <c r="C36" s="21" t="s">
        <v>6</v>
      </c>
      <c r="D36" s="21">
        <v>2</v>
      </c>
      <c r="E36" s="25"/>
      <c r="F36" s="26">
        <f>+E36*D36</f>
        <v>0</v>
      </c>
    </row>
    <row r="37" spans="1:6" ht="9.75" customHeight="1">
      <c r="A37" s="23"/>
      <c r="B37" s="24"/>
      <c r="C37" s="21"/>
      <c r="D37" s="21"/>
      <c r="E37" s="21"/>
      <c r="F37" s="26"/>
    </row>
    <row r="38" spans="1:6" ht="81" customHeight="1">
      <c r="A38" s="23">
        <f>MAX($A$6:A37)+1</f>
        <v>16</v>
      </c>
      <c r="B38" s="24" t="s">
        <v>137</v>
      </c>
      <c r="C38" s="21" t="s">
        <v>6</v>
      </c>
      <c r="D38" s="21">
        <v>1</v>
      </c>
      <c r="E38" s="25"/>
      <c r="F38" s="26">
        <f>+E38*D38</f>
        <v>0</v>
      </c>
    </row>
    <row r="39" spans="1:6" ht="9" customHeight="1">
      <c r="A39" s="23"/>
      <c r="B39" s="24"/>
      <c r="C39" s="21"/>
      <c r="D39" s="21"/>
      <c r="E39" s="22"/>
      <c r="F39" s="20"/>
    </row>
    <row r="40" spans="1:6" ht="12.75">
      <c r="A40" s="23"/>
      <c r="B40" s="48" t="s">
        <v>26</v>
      </c>
      <c r="C40" s="21"/>
      <c r="D40" s="21"/>
      <c r="E40" s="22"/>
      <c r="F40" s="20"/>
    </row>
    <row r="41" spans="1:6" ht="146.25" customHeight="1">
      <c r="A41" s="23">
        <f>MAX($A$6:A40)+1</f>
        <v>17</v>
      </c>
      <c r="B41" s="24" t="s">
        <v>67</v>
      </c>
      <c r="C41" s="21" t="s">
        <v>6</v>
      </c>
      <c r="D41" s="21">
        <v>1</v>
      </c>
      <c r="E41" s="25"/>
      <c r="F41" s="26">
        <f>+E41*D41</f>
        <v>0</v>
      </c>
    </row>
    <row r="42" spans="1:6" ht="8.25" customHeight="1">
      <c r="A42" s="23"/>
      <c r="B42" s="24"/>
      <c r="C42" s="21"/>
      <c r="D42" s="21"/>
      <c r="E42" s="21"/>
      <c r="F42" s="26"/>
    </row>
    <row r="43" spans="1:6" ht="93.75" customHeight="1">
      <c r="A43" s="23">
        <f>MAX($A$6:A42)+1</f>
        <v>18</v>
      </c>
      <c r="B43" s="24" t="s">
        <v>84</v>
      </c>
      <c r="C43" s="21" t="s">
        <v>6</v>
      </c>
      <c r="D43" s="21">
        <v>1</v>
      </c>
      <c r="E43" s="25"/>
      <c r="F43" s="26">
        <f>+E43*D43</f>
        <v>0</v>
      </c>
    </row>
    <row r="44" spans="1:6" ht="9.75" customHeight="1">
      <c r="A44" s="23"/>
      <c r="B44" s="24"/>
      <c r="C44" s="21"/>
      <c r="D44" s="21"/>
      <c r="E44" s="21"/>
      <c r="F44" s="26"/>
    </row>
    <row r="45" spans="1:6" ht="105.75" customHeight="1">
      <c r="A45" s="23">
        <f>MAX($A$6:A44)+1</f>
        <v>19</v>
      </c>
      <c r="B45" s="24" t="s">
        <v>68</v>
      </c>
      <c r="C45" s="21" t="s">
        <v>6</v>
      </c>
      <c r="D45" s="21">
        <v>1</v>
      </c>
      <c r="E45" s="25"/>
      <c r="F45" s="26">
        <f>+E45*D45</f>
        <v>0</v>
      </c>
    </row>
    <row r="46" spans="1:2" ht="9" customHeight="1">
      <c r="A46" s="23"/>
      <c r="B46" s="24"/>
    </row>
    <row r="47" spans="1:6" ht="107.25" customHeight="1">
      <c r="A47" s="23">
        <f>MAX($A$6:A46)+1</f>
        <v>20</v>
      </c>
      <c r="B47" s="24" t="s">
        <v>146</v>
      </c>
      <c r="C47" s="21" t="s">
        <v>7</v>
      </c>
      <c r="D47" s="21">
        <v>1</v>
      </c>
      <c r="E47" s="25"/>
      <c r="F47" s="26">
        <f>+E47*D47</f>
        <v>0</v>
      </c>
    </row>
    <row r="48" spans="1:6" ht="7.5" customHeight="1">
      <c r="A48" s="23"/>
      <c r="B48" s="24"/>
      <c r="C48" s="21"/>
      <c r="D48" s="21"/>
      <c r="E48" s="21"/>
      <c r="F48" s="26"/>
    </row>
    <row r="49" spans="1:6" ht="27.75" customHeight="1">
      <c r="A49" s="23">
        <f>MAX($A$6:A48)+1</f>
        <v>21</v>
      </c>
      <c r="B49" s="24" t="s">
        <v>69</v>
      </c>
      <c r="C49" s="21" t="s">
        <v>6</v>
      </c>
      <c r="D49" s="21">
        <v>1</v>
      </c>
      <c r="E49" s="25"/>
      <c r="F49" s="26">
        <f>+E49*D49</f>
        <v>0</v>
      </c>
    </row>
    <row r="50" spans="1:6" ht="12.75" customHeight="1">
      <c r="A50" s="23"/>
      <c r="B50" s="24"/>
      <c r="C50" s="21"/>
      <c r="D50" s="21"/>
      <c r="E50" s="21"/>
      <c r="F50" s="26"/>
    </row>
    <row r="51" spans="1:6" ht="41.25" customHeight="1">
      <c r="A51" s="23">
        <f>MAX($A$6:A50)+1</f>
        <v>22</v>
      </c>
      <c r="B51" s="131" t="s">
        <v>228</v>
      </c>
      <c r="C51" s="21" t="s">
        <v>7</v>
      </c>
      <c r="D51" s="21">
        <v>1</v>
      </c>
      <c r="E51" s="25"/>
      <c r="F51" s="26">
        <f>+E51*D51</f>
        <v>0</v>
      </c>
    </row>
    <row r="52" spans="1:6" ht="12.75" customHeight="1">
      <c r="A52" s="23"/>
      <c r="B52" s="24"/>
      <c r="C52" s="21"/>
      <c r="D52" s="21"/>
      <c r="E52" s="21"/>
      <c r="F52" s="26"/>
    </row>
    <row r="53" spans="1:6" ht="15.75" customHeight="1">
      <c r="A53" s="23"/>
      <c r="B53" s="46" t="s">
        <v>33</v>
      </c>
      <c r="C53" s="21"/>
      <c r="D53" s="21"/>
      <c r="E53" s="22"/>
      <c r="F53" s="20"/>
    </row>
    <row r="54" spans="1:6" ht="81.75" customHeight="1">
      <c r="A54" s="23">
        <f>MAX($A$6:A53)+1</f>
        <v>23</v>
      </c>
      <c r="B54" s="37" t="s">
        <v>58</v>
      </c>
      <c r="C54" s="21"/>
      <c r="D54" s="21"/>
      <c r="E54" s="22"/>
      <c r="F54" s="20"/>
    </row>
    <row r="55" spans="1:6" ht="12" customHeight="1">
      <c r="A55" s="23"/>
      <c r="B55" s="40" t="s">
        <v>59</v>
      </c>
      <c r="C55" s="36" t="s">
        <v>9</v>
      </c>
      <c r="D55" s="36">
        <v>210</v>
      </c>
      <c r="E55" s="25"/>
      <c r="F55" s="26">
        <f>+E55*D55</f>
        <v>0</v>
      </c>
    </row>
    <row r="56" spans="1:6" ht="12.75">
      <c r="A56" s="23"/>
      <c r="B56" s="40" t="s">
        <v>60</v>
      </c>
      <c r="C56" s="36" t="s">
        <v>9</v>
      </c>
      <c r="D56" s="36">
        <v>68</v>
      </c>
      <c r="E56" s="25"/>
      <c r="F56" s="35">
        <f>+E56*D56</f>
        <v>0</v>
      </c>
    </row>
    <row r="57" spans="1:6" ht="12.75">
      <c r="A57" s="23"/>
      <c r="B57" s="40" t="s">
        <v>61</v>
      </c>
      <c r="C57" s="36" t="s">
        <v>9</v>
      </c>
      <c r="D57" s="36">
        <v>10</v>
      </c>
      <c r="E57" s="25"/>
      <c r="F57" s="35">
        <f>+E57*D57</f>
        <v>0</v>
      </c>
    </row>
    <row r="58" spans="1:6" ht="12.75">
      <c r="A58" s="23"/>
      <c r="B58" s="40" t="s">
        <v>32</v>
      </c>
      <c r="C58" s="36" t="s">
        <v>9</v>
      </c>
      <c r="D58" s="36">
        <v>6</v>
      </c>
      <c r="E58" s="25"/>
      <c r="F58" s="35">
        <f>+E58*D58</f>
        <v>0</v>
      </c>
    </row>
    <row r="59" spans="1:6" ht="10.5" customHeight="1">
      <c r="A59" s="23"/>
      <c r="B59" s="40"/>
      <c r="C59" s="36"/>
      <c r="D59" s="36"/>
      <c r="E59" s="33"/>
      <c r="F59" s="35"/>
    </row>
    <row r="60" spans="1:6" ht="15.75" customHeight="1">
      <c r="A60" s="23">
        <f>MAX($A$6:A59)+1</f>
        <v>24</v>
      </c>
      <c r="B60" s="37" t="s">
        <v>34</v>
      </c>
      <c r="C60" s="49" t="s">
        <v>8</v>
      </c>
      <c r="D60" s="49">
        <v>8</v>
      </c>
      <c r="E60" s="25"/>
      <c r="F60" s="35">
        <f>+E60*D60</f>
        <v>0</v>
      </c>
    </row>
    <row r="61" spans="1:6" ht="10.5" customHeight="1">
      <c r="A61" s="23"/>
      <c r="B61" s="40"/>
      <c r="C61" s="49"/>
      <c r="D61" s="49"/>
      <c r="E61" s="36"/>
      <c r="F61" s="35"/>
    </row>
    <row r="62" spans="1:6" ht="17.25" customHeight="1">
      <c r="A62" s="23">
        <f>MAX($A$6:A60)+1</f>
        <v>25</v>
      </c>
      <c r="B62" s="37" t="s">
        <v>35</v>
      </c>
      <c r="C62" s="49" t="s">
        <v>8</v>
      </c>
      <c r="D62" s="49">
        <v>4</v>
      </c>
      <c r="E62" s="25"/>
      <c r="F62" s="35">
        <f>+E62*D62</f>
        <v>0</v>
      </c>
    </row>
    <row r="63" spans="1:6" ht="10.5" customHeight="1">
      <c r="A63" s="23"/>
      <c r="B63" s="37"/>
      <c r="C63" s="49"/>
      <c r="D63" s="49"/>
      <c r="E63" s="49"/>
      <c r="F63" s="35"/>
    </row>
    <row r="64" spans="1:6" ht="25.5">
      <c r="A64" s="23">
        <f>MAX($A$6:A63)+1</f>
        <v>26</v>
      </c>
      <c r="B64" s="37" t="s">
        <v>38</v>
      </c>
      <c r="C64" s="49" t="s">
        <v>39</v>
      </c>
      <c r="D64" s="49">
        <v>1</v>
      </c>
      <c r="E64" s="25"/>
      <c r="F64" s="35">
        <f>+E64*D64</f>
        <v>0</v>
      </c>
    </row>
    <row r="65" spans="1:6" ht="10.5" customHeight="1">
      <c r="A65" s="23"/>
      <c r="B65" s="37"/>
      <c r="C65" s="49"/>
      <c r="D65" s="49"/>
      <c r="E65" s="49"/>
      <c r="F65" s="35"/>
    </row>
    <row r="66" spans="1:6" ht="15.75" customHeight="1">
      <c r="A66" s="23"/>
      <c r="B66" s="46" t="s">
        <v>30</v>
      </c>
      <c r="C66" s="21"/>
      <c r="D66" s="21"/>
      <c r="E66" s="22"/>
      <c r="F66" s="20"/>
    </row>
    <row r="67" spans="1:6" ht="34.5" customHeight="1">
      <c r="A67" s="23"/>
      <c r="B67" s="106" t="s">
        <v>149</v>
      </c>
      <c r="C67" s="21"/>
      <c r="D67" s="21"/>
      <c r="E67" s="22"/>
      <c r="F67" s="20"/>
    </row>
    <row r="68" spans="1:6" ht="54" customHeight="1">
      <c r="A68" s="23">
        <f>MAX($A$6:A66)+1</f>
        <v>27</v>
      </c>
      <c r="B68" s="37" t="s">
        <v>89</v>
      </c>
      <c r="C68" s="21"/>
      <c r="D68" s="21"/>
      <c r="E68" s="22"/>
      <c r="F68" s="20"/>
    </row>
    <row r="69" spans="1:6" ht="16.5" customHeight="1">
      <c r="A69" s="23"/>
      <c r="B69" s="37" t="s">
        <v>147</v>
      </c>
      <c r="C69" s="36" t="s">
        <v>9</v>
      </c>
      <c r="D69" s="36">
        <v>28</v>
      </c>
      <c r="E69" s="25"/>
      <c r="F69" s="35">
        <f>+E69*D69</f>
        <v>0</v>
      </c>
    </row>
    <row r="70" spans="1:6" ht="16.5" customHeight="1">
      <c r="A70" s="23"/>
      <c r="B70" s="37" t="s">
        <v>90</v>
      </c>
      <c r="C70" s="36" t="s">
        <v>9</v>
      </c>
      <c r="D70" s="36">
        <v>20</v>
      </c>
      <c r="E70" s="25"/>
      <c r="F70" s="35">
        <f>+E70*D70</f>
        <v>0</v>
      </c>
    </row>
    <row r="71" spans="1:6" ht="15" customHeight="1">
      <c r="A71" s="23"/>
      <c r="B71" s="37" t="s">
        <v>91</v>
      </c>
      <c r="C71" s="36" t="s">
        <v>9</v>
      </c>
      <c r="D71" s="36">
        <v>20</v>
      </c>
      <c r="E71" s="25"/>
      <c r="F71" s="35">
        <f>+E71*D71</f>
        <v>0</v>
      </c>
    </row>
    <row r="72" spans="1:6" ht="12.75">
      <c r="A72" s="23"/>
      <c r="B72" s="37" t="s">
        <v>92</v>
      </c>
      <c r="C72" s="36" t="s">
        <v>9</v>
      </c>
      <c r="D72" s="36">
        <v>6</v>
      </c>
      <c r="E72" s="25"/>
      <c r="F72" s="35">
        <f>+E72*D72</f>
        <v>0</v>
      </c>
    </row>
    <row r="73" spans="1:6" ht="9.75" customHeight="1">
      <c r="A73" s="23"/>
      <c r="B73" s="37"/>
      <c r="C73" s="36"/>
      <c r="D73" s="36"/>
      <c r="E73" s="33"/>
      <c r="F73" s="35"/>
    </row>
    <row r="74" spans="1:6" ht="18.75" customHeight="1">
      <c r="A74" s="23">
        <f>MAX($A$6:A73)+1</f>
        <v>28</v>
      </c>
      <c r="B74" s="37" t="s">
        <v>148</v>
      </c>
      <c r="C74" s="21" t="s">
        <v>8</v>
      </c>
      <c r="D74" s="21">
        <v>2</v>
      </c>
      <c r="E74" s="25"/>
      <c r="F74" s="26">
        <f>+E74*D74</f>
        <v>0</v>
      </c>
    </row>
    <row r="75" spans="1:6" ht="10.5" customHeight="1">
      <c r="A75" s="23"/>
      <c r="B75" s="37"/>
      <c r="C75" s="21"/>
      <c r="D75" s="21"/>
      <c r="E75" s="21"/>
      <c r="F75" s="26"/>
    </row>
    <row r="76" spans="1:6" ht="54.75" customHeight="1">
      <c r="A76" s="23">
        <f>MAX($A$6:A75)+1</f>
        <v>29</v>
      </c>
      <c r="B76" s="37" t="s">
        <v>85</v>
      </c>
      <c r="C76" s="21" t="s">
        <v>8</v>
      </c>
      <c r="D76" s="21">
        <v>5</v>
      </c>
      <c r="E76" s="25"/>
      <c r="F76" s="26">
        <f>+E76*D76</f>
        <v>0</v>
      </c>
    </row>
    <row r="77" spans="1:6" ht="16.5" customHeight="1">
      <c r="A77" s="23"/>
      <c r="B77" s="37"/>
      <c r="C77" s="21"/>
      <c r="D77" s="21"/>
      <c r="E77" s="21"/>
      <c r="F77" s="26"/>
    </row>
    <row r="78" spans="1:6" ht="12.75">
      <c r="A78" s="23"/>
      <c r="B78" s="46" t="s">
        <v>15</v>
      </c>
      <c r="C78" s="21"/>
      <c r="D78" s="21"/>
      <c r="E78" s="22"/>
      <c r="F78" s="20"/>
    </row>
    <row r="79" spans="1:6" ht="28.5" customHeight="1">
      <c r="A79" s="23">
        <f>MAX($A$6:A78)+1</f>
        <v>30</v>
      </c>
      <c r="B79" s="37" t="s">
        <v>62</v>
      </c>
      <c r="C79" s="21" t="s">
        <v>7</v>
      </c>
      <c r="D79" s="21">
        <v>1</v>
      </c>
      <c r="E79" s="25"/>
      <c r="F79" s="26">
        <f>+E79*D79</f>
        <v>0</v>
      </c>
    </row>
    <row r="80" spans="1:6" ht="9" customHeight="1">
      <c r="A80" s="23"/>
      <c r="B80" s="37"/>
      <c r="C80" s="21"/>
      <c r="D80" s="21"/>
      <c r="E80" s="22"/>
      <c r="F80" s="20"/>
    </row>
    <row r="81" spans="1:6" ht="25.5">
      <c r="A81" s="23">
        <f>MAX($A$6:A79)+1</f>
        <v>31</v>
      </c>
      <c r="B81" s="37" t="s">
        <v>16</v>
      </c>
      <c r="C81" s="21" t="s">
        <v>7</v>
      </c>
      <c r="D81" s="21">
        <v>1</v>
      </c>
      <c r="E81" s="25"/>
      <c r="F81" s="26">
        <f>+E81*D81</f>
        <v>0</v>
      </c>
    </row>
    <row r="82" spans="1:6" ht="9" customHeight="1">
      <c r="A82" s="23"/>
      <c r="B82" s="37"/>
      <c r="C82" s="21"/>
      <c r="D82" s="21"/>
      <c r="E82" s="22"/>
      <c r="F82" s="20"/>
    </row>
    <row r="83" spans="1:6" ht="30.75" customHeight="1">
      <c r="A83" s="23">
        <f>MAX($A$6:A81)+1</f>
        <v>32</v>
      </c>
      <c r="B83" s="37" t="s">
        <v>17</v>
      </c>
      <c r="C83" s="21" t="s">
        <v>7</v>
      </c>
      <c r="D83" s="21">
        <v>1</v>
      </c>
      <c r="E83" s="25"/>
      <c r="F83" s="26">
        <f>+E83*D83</f>
        <v>0</v>
      </c>
    </row>
    <row r="84" spans="1:6" ht="10.5" customHeight="1">
      <c r="A84" s="23"/>
      <c r="B84" s="37"/>
      <c r="C84" s="21"/>
      <c r="D84" s="21"/>
      <c r="E84" s="21"/>
      <c r="F84" s="26"/>
    </row>
    <row r="85" spans="1:6" ht="12.75">
      <c r="A85" s="23">
        <f>MAX($A$6:A83)+1</f>
        <v>33</v>
      </c>
      <c r="B85" s="37" t="s">
        <v>18</v>
      </c>
      <c r="C85" s="21" t="s">
        <v>7</v>
      </c>
      <c r="D85" s="21">
        <v>1</v>
      </c>
      <c r="E85" s="25"/>
      <c r="F85" s="26">
        <f>+E85*D85</f>
        <v>0</v>
      </c>
    </row>
    <row r="86" spans="1:6" ht="9" customHeight="1">
      <c r="A86" s="23"/>
      <c r="B86" s="37"/>
      <c r="C86" s="21"/>
      <c r="D86" s="21"/>
      <c r="E86" s="22"/>
      <c r="F86" s="20"/>
    </row>
    <row r="87" spans="1:6" ht="38.25">
      <c r="A87" s="23">
        <f>MAX($A$6:A85)+1</f>
        <v>34</v>
      </c>
      <c r="B87" s="37" t="s">
        <v>41</v>
      </c>
      <c r="C87" s="21" t="s">
        <v>7</v>
      </c>
      <c r="D87" s="21">
        <v>1</v>
      </c>
      <c r="E87" s="25"/>
      <c r="F87" s="26">
        <f>+E87*D87</f>
        <v>0</v>
      </c>
    </row>
    <row r="88" spans="1:6" ht="12.75">
      <c r="A88" s="23"/>
      <c r="B88" s="37"/>
      <c r="C88" s="21"/>
      <c r="D88" s="21"/>
      <c r="E88" s="22"/>
      <c r="F88" s="20"/>
    </row>
    <row r="89" spans="1:6" ht="12.75">
      <c r="A89" s="23">
        <f>MAX($A$6:A88)+1</f>
        <v>35</v>
      </c>
      <c r="B89" s="37" t="s">
        <v>19</v>
      </c>
      <c r="C89" s="21" t="s">
        <v>7</v>
      </c>
      <c r="D89" s="21">
        <v>1</v>
      </c>
      <c r="E89" s="25"/>
      <c r="F89" s="26">
        <f>+E89*D89</f>
        <v>0</v>
      </c>
    </row>
    <row r="90" spans="1:6" ht="11.25" customHeight="1">
      <c r="A90" s="23"/>
      <c r="B90" s="37"/>
      <c r="C90" s="21"/>
      <c r="D90" s="21"/>
      <c r="E90" s="22"/>
      <c r="F90" s="20"/>
    </row>
    <row r="91" spans="1:6" ht="12.75">
      <c r="A91" s="11"/>
      <c r="B91" s="41" t="s">
        <v>28</v>
      </c>
      <c r="C91" s="7"/>
      <c r="D91" s="8"/>
      <c r="E91" s="9"/>
      <c r="F91" s="25">
        <f>SUM(F6:F89)</f>
        <v>0</v>
      </c>
    </row>
  </sheetData>
  <sheetProtection/>
  <printOptions/>
  <pageMargins left="0.8267716535433072" right="0.2362204724409449" top="0.7480314960629921" bottom="0.5511811023622047" header="0.31496062992125984" footer="0.31496062992125984"/>
  <pageSetup horizontalDpi="600" verticalDpi="600" orientation="portrait" paperSize="9" r:id="rId1"/>
  <headerFooter alignWithMargins="0">
    <oddFooter>&amp;CStran &amp;P od &amp;N</oddFooter>
  </headerFooter>
</worksheet>
</file>

<file path=xl/worksheets/sheet5.xml><?xml version="1.0" encoding="utf-8"?>
<worksheet xmlns="http://schemas.openxmlformats.org/spreadsheetml/2006/main" xmlns:r="http://schemas.openxmlformats.org/officeDocument/2006/relationships">
  <dimension ref="A1:G153"/>
  <sheetViews>
    <sheetView view="pageBreakPreview" zoomScaleSheetLayoutView="100" zoomScalePageLayoutView="0" workbookViewId="0" topLeftCell="A1">
      <selection activeCell="B7" sqref="B7"/>
    </sheetView>
  </sheetViews>
  <sheetFormatPr defaultColWidth="9.140625" defaultRowHeight="12.75"/>
  <cols>
    <col min="1" max="1" width="4.00390625" style="55" customWidth="1"/>
    <col min="2" max="2" width="55.28125" style="55" customWidth="1"/>
    <col min="3" max="3" width="7.8515625" style="55" customWidth="1"/>
    <col min="4" max="4" width="7.140625" style="55" customWidth="1"/>
    <col min="5" max="5" width="9.7109375" style="55" customWidth="1"/>
    <col min="6" max="6" width="9.140625" style="55" customWidth="1"/>
    <col min="7" max="16384" width="9.140625" style="55" customWidth="1"/>
  </cols>
  <sheetData>
    <row r="1" spans="1:6" ht="12.75">
      <c r="A1" s="1"/>
      <c r="B1" s="39"/>
      <c r="C1" s="3"/>
      <c r="D1" s="4"/>
      <c r="E1" s="38"/>
      <c r="F1" s="5">
        <f>F152</f>
        <v>0</v>
      </c>
    </row>
    <row r="2" spans="1:6" ht="12.75">
      <c r="A2" s="6"/>
      <c r="B2" s="2"/>
      <c r="C2" s="7"/>
      <c r="D2" s="8"/>
      <c r="E2" s="9"/>
      <c r="F2" s="10"/>
    </row>
    <row r="3" spans="1:6" ht="12.75">
      <c r="A3" s="11"/>
      <c r="B3" s="12" t="s">
        <v>1</v>
      </c>
      <c r="C3" s="13" t="s">
        <v>2</v>
      </c>
      <c r="D3" s="14" t="s">
        <v>3</v>
      </c>
      <c r="E3" s="15" t="s">
        <v>4</v>
      </c>
      <c r="F3" s="15" t="s">
        <v>5</v>
      </c>
    </row>
    <row r="4" spans="1:6" ht="8.25" customHeight="1">
      <c r="A4" s="11"/>
      <c r="B4" s="16"/>
      <c r="C4" s="17"/>
      <c r="D4" s="18"/>
      <c r="E4" s="19"/>
      <c r="F4" s="19"/>
    </row>
    <row r="5" spans="1:6" ht="12.75">
      <c r="A5" s="11" t="s">
        <v>110</v>
      </c>
      <c r="B5" s="104" t="s">
        <v>25</v>
      </c>
      <c r="C5" s="7"/>
      <c r="D5" s="8"/>
      <c r="E5" s="9"/>
      <c r="F5" s="9"/>
    </row>
    <row r="6" spans="2:6" ht="12.75">
      <c r="B6" s="45" t="s">
        <v>158</v>
      </c>
      <c r="C6" s="21"/>
      <c r="D6" s="31"/>
      <c r="E6" s="31"/>
      <c r="F6" s="26"/>
    </row>
    <row r="7" spans="1:6" ht="83.25" customHeight="1">
      <c r="A7" s="23">
        <f>MAX($A$5:A6)+1</f>
        <v>1</v>
      </c>
      <c r="B7" s="42" t="s">
        <v>150</v>
      </c>
      <c r="C7" s="21"/>
      <c r="D7" s="31"/>
      <c r="E7" s="31"/>
      <c r="F7" s="31"/>
    </row>
    <row r="8" spans="1:6" ht="18" customHeight="1">
      <c r="A8" s="23"/>
      <c r="B8" s="42" t="s">
        <v>159</v>
      </c>
      <c r="C8" s="21" t="s">
        <v>8</v>
      </c>
      <c r="D8" s="31">
        <v>4</v>
      </c>
      <c r="E8" s="25"/>
      <c r="F8" s="26">
        <f>+E8*D8</f>
        <v>0</v>
      </c>
    </row>
    <row r="9" spans="1:6" ht="16.5" customHeight="1">
      <c r="A9" s="23"/>
      <c r="B9" s="42" t="s">
        <v>151</v>
      </c>
      <c r="C9" s="21" t="s">
        <v>8</v>
      </c>
      <c r="D9" s="31">
        <v>4</v>
      </c>
      <c r="E9" s="25"/>
      <c r="F9" s="26">
        <f>+E9*D9</f>
        <v>0</v>
      </c>
    </row>
    <row r="10" spans="1:6" ht="16.5" customHeight="1">
      <c r="A10" s="23"/>
      <c r="B10" s="42" t="s">
        <v>164</v>
      </c>
      <c r="C10" s="21" t="s">
        <v>8</v>
      </c>
      <c r="D10" s="31">
        <v>4</v>
      </c>
      <c r="E10" s="25"/>
      <c r="F10" s="26">
        <f>+E10*D10</f>
        <v>0</v>
      </c>
    </row>
    <row r="11" spans="1:6" ht="16.5" customHeight="1">
      <c r="A11" s="23"/>
      <c r="B11" s="42" t="s">
        <v>160</v>
      </c>
      <c r="C11" s="21" t="s">
        <v>8</v>
      </c>
      <c r="D11" s="31">
        <v>2</v>
      </c>
      <c r="E11" s="25"/>
      <c r="F11" s="26">
        <f>+E11*D11</f>
        <v>0</v>
      </c>
    </row>
    <row r="12" spans="1:6" ht="17.25" customHeight="1">
      <c r="A12" s="23"/>
      <c r="B12" s="42" t="s">
        <v>161</v>
      </c>
      <c r="C12" s="21" t="s">
        <v>8</v>
      </c>
      <c r="D12" s="31">
        <v>1</v>
      </c>
      <c r="E12" s="25"/>
      <c r="F12" s="26">
        <f>+E12*D12</f>
        <v>0</v>
      </c>
    </row>
    <row r="13" spans="1:6" ht="16.5" customHeight="1">
      <c r="A13" s="23"/>
      <c r="B13" s="42" t="s">
        <v>162</v>
      </c>
      <c r="C13" s="21" t="s">
        <v>8</v>
      </c>
      <c r="D13" s="31">
        <v>1</v>
      </c>
      <c r="E13" s="25"/>
      <c r="F13" s="26">
        <f>+E13*D13</f>
        <v>0</v>
      </c>
    </row>
    <row r="14" spans="1:6" ht="16.5" customHeight="1">
      <c r="A14" s="23"/>
      <c r="B14" s="42" t="s">
        <v>163</v>
      </c>
      <c r="C14" s="21" t="s">
        <v>8</v>
      </c>
      <c r="D14" s="31">
        <v>3</v>
      </c>
      <c r="E14" s="25"/>
      <c r="F14" s="26">
        <f>+E14*D14</f>
        <v>0</v>
      </c>
    </row>
    <row r="15" spans="1:6" ht="16.5" customHeight="1">
      <c r="A15" s="23"/>
      <c r="B15" s="42" t="s">
        <v>166</v>
      </c>
      <c r="C15" s="21" t="s">
        <v>8</v>
      </c>
      <c r="D15" s="31">
        <v>2</v>
      </c>
      <c r="E15" s="25"/>
      <c r="F15" s="26">
        <f>+E15*D15</f>
        <v>0</v>
      </c>
    </row>
    <row r="16" spans="1:6" ht="16.5" customHeight="1">
      <c r="A16" s="23"/>
      <c r="B16" s="42" t="s">
        <v>165</v>
      </c>
      <c r="C16" s="21" t="s">
        <v>8</v>
      </c>
      <c r="D16" s="31">
        <v>3</v>
      </c>
      <c r="E16" s="25"/>
      <c r="F16" s="26">
        <f>+E16*D16</f>
        <v>0</v>
      </c>
    </row>
    <row r="17" spans="1:6" ht="16.5" customHeight="1">
      <c r="A17" s="23"/>
      <c r="B17" s="42"/>
      <c r="C17" s="21"/>
      <c r="D17" s="31"/>
      <c r="E17" s="31"/>
      <c r="F17" s="26"/>
    </row>
    <row r="18" spans="1:6" ht="31.5" customHeight="1">
      <c r="A18" s="23">
        <f>MAX($A$5:A17)+1</f>
        <v>2</v>
      </c>
      <c r="B18" s="30" t="s">
        <v>167</v>
      </c>
      <c r="C18" s="21" t="s">
        <v>8</v>
      </c>
      <c r="D18" s="31">
        <v>8</v>
      </c>
      <c r="E18" s="25"/>
      <c r="F18" s="26">
        <f>+E18*D18</f>
        <v>0</v>
      </c>
    </row>
    <row r="19" spans="1:6" ht="12.75" customHeight="1">
      <c r="A19" s="23"/>
      <c r="B19" s="42"/>
      <c r="C19" s="21"/>
      <c r="D19" s="31"/>
      <c r="E19" s="31"/>
      <c r="F19" s="26"/>
    </row>
    <row r="20" spans="1:6" ht="25.5">
      <c r="A20" s="23"/>
      <c r="B20" s="30" t="s">
        <v>168</v>
      </c>
      <c r="C20" s="21" t="s">
        <v>8</v>
      </c>
      <c r="D20" s="31">
        <v>16</v>
      </c>
      <c r="E20" s="25"/>
      <c r="F20" s="26">
        <f>+E20*D20</f>
        <v>0</v>
      </c>
    </row>
    <row r="21" spans="1:6" ht="8.25" customHeight="1">
      <c r="A21" s="23"/>
      <c r="B21" s="30"/>
      <c r="C21" s="21"/>
      <c r="D21" s="31"/>
      <c r="E21" s="31"/>
      <c r="F21" s="26"/>
    </row>
    <row r="22" spans="1:6" ht="66.75" customHeight="1">
      <c r="A22" s="23">
        <f>MAX($A$5:A21)+1</f>
        <v>3</v>
      </c>
      <c r="B22" s="42" t="s">
        <v>152</v>
      </c>
      <c r="C22" s="21" t="s">
        <v>8</v>
      </c>
      <c r="D22" s="31">
        <v>24</v>
      </c>
      <c r="E22" s="25"/>
      <c r="F22" s="26">
        <f>+E22*D22</f>
        <v>0</v>
      </c>
    </row>
    <row r="23" spans="1:6" ht="9" customHeight="1">
      <c r="A23" s="23"/>
      <c r="B23" s="30"/>
      <c r="C23" s="21"/>
      <c r="D23" s="31"/>
      <c r="E23" s="31"/>
      <c r="F23" s="26"/>
    </row>
    <row r="24" spans="1:6" ht="69.75" customHeight="1">
      <c r="A24" s="23">
        <f>MAX($A$5:A23)+1</f>
        <v>4</v>
      </c>
      <c r="B24" s="42" t="s">
        <v>153</v>
      </c>
      <c r="C24" s="21" t="s">
        <v>8</v>
      </c>
      <c r="D24" s="31">
        <v>24</v>
      </c>
      <c r="E24" s="25"/>
      <c r="F24" s="26">
        <f>+E24*D24</f>
        <v>0</v>
      </c>
    </row>
    <row r="25" spans="1:6" ht="11.25" customHeight="1">
      <c r="A25" s="23"/>
      <c r="B25" s="30"/>
      <c r="C25" s="21"/>
      <c r="D25" s="31"/>
      <c r="E25" s="31"/>
      <c r="F25" s="26"/>
    </row>
    <row r="26" spans="1:6" ht="46.5" customHeight="1">
      <c r="A26" s="23">
        <f>MAX($A$5:A25)+1</f>
        <v>5</v>
      </c>
      <c r="B26" s="42" t="s">
        <v>154</v>
      </c>
      <c r="C26" s="21" t="s">
        <v>7</v>
      </c>
      <c r="D26" s="31">
        <v>48</v>
      </c>
      <c r="E26" s="25"/>
      <c r="F26" s="26">
        <f>+E26*D26</f>
        <v>0</v>
      </c>
    </row>
    <row r="27" spans="1:6" ht="11.25" customHeight="1">
      <c r="A27" s="23"/>
      <c r="B27" s="30"/>
      <c r="C27" s="21"/>
      <c r="D27" s="31"/>
      <c r="E27" s="22"/>
      <c r="F27" s="20"/>
    </row>
    <row r="28" spans="1:6" ht="29.25" customHeight="1">
      <c r="A28" s="23">
        <f>MAX($A$5:A27)+1</f>
        <v>6</v>
      </c>
      <c r="B28" s="127" t="s">
        <v>155</v>
      </c>
      <c r="C28" s="21" t="s">
        <v>8</v>
      </c>
      <c r="D28" s="31">
        <v>48</v>
      </c>
      <c r="E28" s="25"/>
      <c r="F28" s="35">
        <f>+E28*D28</f>
        <v>0</v>
      </c>
    </row>
    <row r="29" spans="1:6" ht="12.75" customHeight="1">
      <c r="A29" s="23"/>
      <c r="B29" s="105"/>
      <c r="C29" s="101"/>
      <c r="D29" s="103"/>
      <c r="E29" s="103"/>
      <c r="F29" s="26"/>
    </row>
    <row r="30" spans="1:6" ht="82.5" customHeight="1">
      <c r="A30" s="23">
        <f>MAX($A$5:A29)+1</f>
        <v>7</v>
      </c>
      <c r="B30" s="37" t="s">
        <v>169</v>
      </c>
      <c r="C30" s="21"/>
      <c r="D30" s="21"/>
      <c r="E30" s="22"/>
      <c r="F30" s="20"/>
    </row>
    <row r="31" spans="1:6" ht="16.5" customHeight="1">
      <c r="A31" s="23"/>
      <c r="B31" s="40" t="s">
        <v>156</v>
      </c>
      <c r="C31" s="36" t="s">
        <v>9</v>
      </c>
      <c r="D31" s="36">
        <v>104</v>
      </c>
      <c r="E31" s="25"/>
      <c r="F31" s="26">
        <f>+E31*D31</f>
        <v>0</v>
      </c>
    </row>
    <row r="32" spans="1:6" ht="18" customHeight="1">
      <c r="A32" s="23"/>
      <c r="B32" s="40" t="s">
        <v>157</v>
      </c>
      <c r="C32" s="36" t="s">
        <v>9</v>
      </c>
      <c r="D32" s="36">
        <v>110</v>
      </c>
      <c r="E32" s="25"/>
      <c r="F32" s="26">
        <f>+E32*D32</f>
        <v>0</v>
      </c>
    </row>
    <row r="33" spans="1:6" ht="17.25" customHeight="1">
      <c r="A33" s="23"/>
      <c r="B33" s="40" t="s">
        <v>171</v>
      </c>
      <c r="C33" s="36" t="s">
        <v>9</v>
      </c>
      <c r="D33" s="36">
        <v>78</v>
      </c>
      <c r="E33" s="25"/>
      <c r="F33" s="26">
        <f>+E33*D33</f>
        <v>0</v>
      </c>
    </row>
    <row r="34" spans="1:6" ht="17.25" customHeight="1">
      <c r="A34" s="23"/>
      <c r="B34" s="40" t="s">
        <v>170</v>
      </c>
      <c r="C34" s="36" t="s">
        <v>9</v>
      </c>
      <c r="D34" s="36">
        <v>30</v>
      </c>
      <c r="E34" s="25"/>
      <c r="F34" s="26">
        <f>+E34*D34</f>
        <v>0</v>
      </c>
    </row>
    <row r="35" spans="1:6" ht="9.75" customHeight="1">
      <c r="A35" s="23"/>
      <c r="B35" s="24"/>
      <c r="C35" s="21"/>
      <c r="D35" s="31"/>
      <c r="E35" s="31"/>
      <c r="F35" s="26"/>
    </row>
    <row r="36" spans="1:6" ht="21" customHeight="1">
      <c r="A36" s="23"/>
      <c r="B36" s="107" t="s">
        <v>93</v>
      </c>
      <c r="C36" s="21"/>
      <c r="D36" s="31"/>
      <c r="E36" s="21"/>
      <c r="F36" s="26"/>
    </row>
    <row r="37" spans="1:6" ht="20.25" customHeight="1">
      <c r="A37" s="23"/>
      <c r="B37" s="114" t="s">
        <v>94</v>
      </c>
      <c r="C37" s="21"/>
      <c r="D37" s="31"/>
      <c r="E37" s="21"/>
      <c r="F37" s="26"/>
    </row>
    <row r="38" spans="1:6" ht="18" customHeight="1">
      <c r="A38" s="23">
        <f>MAX($A$5:A36)+1</f>
        <v>8</v>
      </c>
      <c r="B38" s="108" t="s">
        <v>197</v>
      </c>
      <c r="C38"/>
      <c r="D38" s="31"/>
      <c r="E38" s="21"/>
      <c r="F38" s="26"/>
    </row>
    <row r="39" spans="1:6" ht="16.5" customHeight="1">
      <c r="A39" s="23"/>
      <c r="B39" s="108" t="s">
        <v>172</v>
      </c>
      <c r="C39"/>
      <c r="D39" s="31"/>
      <c r="E39" s="21"/>
      <c r="F39" s="26"/>
    </row>
    <row r="40" spans="1:6" ht="16.5" customHeight="1">
      <c r="A40" s="23"/>
      <c r="B40" s="108" t="s">
        <v>173</v>
      </c>
      <c r="C40"/>
      <c r="D40" s="31"/>
      <c r="E40" s="21"/>
      <c r="F40" s="26"/>
    </row>
    <row r="41" spans="1:6" ht="30.75" customHeight="1">
      <c r="A41" s="23"/>
      <c r="B41" s="108" t="s">
        <v>174</v>
      </c>
      <c r="C41"/>
      <c r="D41" s="31"/>
      <c r="E41" s="21"/>
      <c r="F41" s="26"/>
    </row>
    <row r="42" spans="1:6" ht="16.5" customHeight="1">
      <c r="A42" s="23"/>
      <c r="B42" s="108" t="s">
        <v>175</v>
      </c>
      <c r="C42"/>
      <c r="D42" s="31"/>
      <c r="E42" s="21"/>
      <c r="F42" s="26"/>
    </row>
    <row r="43" spans="1:6" ht="30" customHeight="1">
      <c r="A43" s="23"/>
      <c r="B43" s="108" t="s">
        <v>176</v>
      </c>
      <c r="C43"/>
      <c r="D43" s="31"/>
      <c r="E43" s="21"/>
      <c r="F43" s="26"/>
    </row>
    <row r="44" spans="1:6" ht="15.75" customHeight="1">
      <c r="A44" s="23"/>
      <c r="B44" s="108" t="s">
        <v>177</v>
      </c>
      <c r="C44"/>
      <c r="D44" s="31"/>
      <c r="E44" s="21"/>
      <c r="F44" s="26"/>
    </row>
    <row r="45" spans="1:6" ht="16.5" customHeight="1">
      <c r="A45" s="23"/>
      <c r="B45" s="108" t="s">
        <v>178</v>
      </c>
      <c r="C45"/>
      <c r="D45" s="31"/>
      <c r="E45" s="21"/>
      <c r="F45" s="26"/>
    </row>
    <row r="46" spans="1:6" ht="16.5" customHeight="1">
      <c r="A46" s="23"/>
      <c r="B46" s="108" t="s">
        <v>179</v>
      </c>
      <c r="C46"/>
      <c r="D46" s="31"/>
      <c r="E46" s="21"/>
      <c r="F46" s="26"/>
    </row>
    <row r="47" spans="1:6" ht="16.5" customHeight="1">
      <c r="A47" s="23"/>
      <c r="B47" s="108" t="s">
        <v>180</v>
      </c>
      <c r="C47"/>
      <c r="D47" s="31"/>
      <c r="E47" s="21"/>
      <c r="F47" s="26"/>
    </row>
    <row r="48" spans="1:6" ht="16.5" customHeight="1">
      <c r="A48" s="23"/>
      <c r="B48" s="108" t="s">
        <v>198</v>
      </c>
      <c r="C48"/>
      <c r="D48" s="31"/>
      <c r="E48" s="21"/>
      <c r="F48" s="26"/>
    </row>
    <row r="49" spans="1:6" ht="30" customHeight="1">
      <c r="A49" s="23"/>
      <c r="B49" s="108" t="s">
        <v>181</v>
      </c>
      <c r="C49"/>
      <c r="D49" s="31"/>
      <c r="E49" s="21"/>
      <c r="F49" s="26"/>
    </row>
    <row r="50" spans="1:6" ht="16.5" customHeight="1">
      <c r="A50" s="23"/>
      <c r="B50" s="108" t="s">
        <v>182</v>
      </c>
      <c r="C50"/>
      <c r="D50" s="31"/>
      <c r="E50" s="21"/>
      <c r="F50" s="26"/>
    </row>
    <row r="51" spans="1:6" ht="30.75" customHeight="1">
      <c r="A51" s="23"/>
      <c r="B51" s="108" t="s">
        <v>183</v>
      </c>
      <c r="C51"/>
      <c r="D51" s="31"/>
      <c r="E51" s="21"/>
      <c r="F51" s="26"/>
    </row>
    <row r="52" spans="1:6" ht="16.5" customHeight="1">
      <c r="A52" s="23"/>
      <c r="B52" s="108" t="s">
        <v>184</v>
      </c>
      <c r="C52"/>
      <c r="D52" s="31"/>
      <c r="E52" s="21"/>
      <c r="F52" s="26"/>
    </row>
    <row r="53" spans="1:6" ht="30.75" customHeight="1">
      <c r="A53" s="23"/>
      <c r="B53" s="108" t="s">
        <v>185</v>
      </c>
      <c r="C53"/>
      <c r="D53" s="31"/>
      <c r="E53" s="21"/>
      <c r="F53" s="26"/>
    </row>
    <row r="54" spans="1:6" ht="16.5" customHeight="1">
      <c r="A54" s="23"/>
      <c r="B54" s="108" t="s">
        <v>186</v>
      </c>
      <c r="C54"/>
      <c r="D54" s="31"/>
      <c r="E54" s="21"/>
      <c r="F54" s="26"/>
    </row>
    <row r="55" spans="1:6" ht="16.5" customHeight="1">
      <c r="A55" s="23"/>
      <c r="B55" s="108" t="s">
        <v>187</v>
      </c>
      <c r="C55"/>
      <c r="D55" s="31"/>
      <c r="E55" s="21"/>
      <c r="F55" s="26"/>
    </row>
    <row r="56" spans="1:6" ht="16.5" customHeight="1">
      <c r="A56" s="23"/>
      <c r="B56" s="108" t="s">
        <v>188</v>
      </c>
      <c r="C56"/>
      <c r="D56" s="31"/>
      <c r="E56" s="21"/>
      <c r="F56" s="26"/>
    </row>
    <row r="57" spans="1:6" ht="31.5" customHeight="1">
      <c r="A57" s="23"/>
      <c r="B57" s="108" t="s">
        <v>189</v>
      </c>
      <c r="C57"/>
      <c r="D57" s="31"/>
      <c r="E57" s="21"/>
      <c r="F57" s="26"/>
    </row>
    <row r="58" spans="1:6" ht="16.5" customHeight="1">
      <c r="A58" s="23"/>
      <c r="B58" s="108" t="s">
        <v>217</v>
      </c>
      <c r="C58"/>
      <c r="D58" s="31"/>
      <c r="E58" s="21"/>
      <c r="F58" s="26"/>
    </row>
    <row r="59" spans="1:6" ht="27" customHeight="1">
      <c r="A59" s="23"/>
      <c r="B59" s="108" t="s">
        <v>190</v>
      </c>
      <c r="C59"/>
      <c r="D59" s="31"/>
      <c r="E59" s="21"/>
      <c r="F59" s="26"/>
    </row>
    <row r="60" spans="1:6" ht="28.5" customHeight="1">
      <c r="A60" s="23"/>
      <c r="B60" s="108" t="s">
        <v>191</v>
      </c>
      <c r="C60"/>
      <c r="D60" s="31"/>
      <c r="E60" s="21"/>
      <c r="F60" s="26"/>
    </row>
    <row r="61" spans="1:6" ht="9" customHeight="1">
      <c r="A61" s="23"/>
      <c r="B61" s="108"/>
      <c r="C61" s="21"/>
      <c r="D61" s="31"/>
      <c r="E61" s="21"/>
      <c r="F61" s="26"/>
    </row>
    <row r="62" spans="1:6" ht="16.5" customHeight="1">
      <c r="A62" s="23"/>
      <c r="B62" s="108" t="s">
        <v>192</v>
      </c>
      <c r="C62"/>
      <c r="D62" s="31"/>
      <c r="E62" s="21"/>
      <c r="F62" s="26"/>
    </row>
    <row r="63" spans="1:6" ht="16.5" customHeight="1">
      <c r="A63" s="23"/>
      <c r="B63" s="108" t="s">
        <v>193</v>
      </c>
      <c r="C63"/>
      <c r="D63"/>
      <c r="E63" s="21"/>
      <c r="F63" s="26"/>
    </row>
    <row r="64" spans="1:6" ht="16.5" customHeight="1">
      <c r="A64" s="23"/>
      <c r="B64" s="108" t="s">
        <v>194</v>
      </c>
      <c r="C64"/>
      <c r="D64"/>
      <c r="E64" s="21"/>
      <c r="F64" s="26"/>
    </row>
    <row r="65" spans="1:6" ht="16.5" customHeight="1">
      <c r="A65" s="23"/>
      <c r="B65" s="108" t="s">
        <v>195</v>
      </c>
      <c r="C65"/>
      <c r="D65"/>
      <c r="E65" s="21"/>
      <c r="F65" s="26"/>
    </row>
    <row r="66" spans="1:7" ht="29.25" customHeight="1">
      <c r="A66" s="23"/>
      <c r="B66" s="108" t="s">
        <v>196</v>
      </c>
      <c r="C66" s="49" t="s">
        <v>7</v>
      </c>
      <c r="D66" s="49">
        <v>1</v>
      </c>
      <c r="E66" s="25"/>
      <c r="F66" s="26">
        <f>+E66*D66</f>
        <v>0</v>
      </c>
      <c r="G66" s="26"/>
    </row>
    <row r="67" spans="1:6" ht="11.25" customHeight="1">
      <c r="A67" s="23"/>
      <c r="B67" s="50"/>
      <c r="C67" s="21"/>
      <c r="D67" s="31"/>
      <c r="E67" s="31"/>
      <c r="F67" s="26"/>
    </row>
    <row r="68" spans="1:6" ht="16.5" customHeight="1">
      <c r="A68" s="23">
        <f>MAX($A$5:A67)+1</f>
        <v>9</v>
      </c>
      <c r="B68" s="115" t="s">
        <v>199</v>
      </c>
      <c r="C68" s="128"/>
      <c r="D68" s="128"/>
      <c r="E68" s="129"/>
      <c r="F68" s="26"/>
    </row>
    <row r="69" spans="1:6" ht="15" customHeight="1">
      <c r="A69" s="23"/>
      <c r="B69" s="130" t="s">
        <v>200</v>
      </c>
      <c r="C69" s="49" t="s">
        <v>7</v>
      </c>
      <c r="D69" s="49">
        <v>1</v>
      </c>
      <c r="E69" s="25"/>
      <c r="F69" s="26">
        <f>+E69*D69</f>
        <v>0</v>
      </c>
    </row>
    <row r="70" spans="1:6" ht="12" customHeight="1">
      <c r="A70" s="23"/>
      <c r="B70" s="130"/>
      <c r="C70"/>
      <c r="D70"/>
      <c r="E70"/>
      <c r="F70" s="26"/>
    </row>
    <row r="71" spans="1:6" ht="16.5" customHeight="1">
      <c r="A71" s="23">
        <f>MAX($A$5:A70)+1</f>
        <v>10</v>
      </c>
      <c r="B71" s="115" t="s">
        <v>201</v>
      </c>
      <c r="C71" s="128"/>
      <c r="D71" s="128"/>
      <c r="E71" s="129"/>
      <c r="F71" s="26"/>
    </row>
    <row r="72" spans="1:6" ht="16.5" customHeight="1">
      <c r="A72" s="23"/>
      <c r="B72" s="130" t="s">
        <v>202</v>
      </c>
      <c r="C72"/>
      <c r="D72"/>
      <c r="E72"/>
      <c r="F72" s="26"/>
    </row>
    <row r="73" spans="1:6" ht="15.75" customHeight="1">
      <c r="A73" s="23"/>
      <c r="B73" s="130" t="s">
        <v>203</v>
      </c>
      <c r="C73" s="49" t="s">
        <v>7</v>
      </c>
      <c r="D73" s="49">
        <v>1</v>
      </c>
      <c r="E73" s="25"/>
      <c r="F73" s="26">
        <f>+E73*D73</f>
        <v>0</v>
      </c>
    </row>
    <row r="74" spans="1:6" ht="12" customHeight="1">
      <c r="A74" s="23"/>
      <c r="B74" s="130"/>
      <c r="C74"/>
      <c r="D74"/>
      <c r="E74"/>
      <c r="F74" s="26"/>
    </row>
    <row r="75" spans="1:6" ht="13.5" customHeight="1">
      <c r="A75" s="23">
        <f>MAX($A$5:A74)+1</f>
        <v>11</v>
      </c>
      <c r="B75" s="115" t="s">
        <v>204</v>
      </c>
      <c r="C75" s="130"/>
      <c r="D75" s="130"/>
      <c r="E75"/>
      <c r="F75" s="26"/>
    </row>
    <row r="76" spans="1:6" ht="13.5" customHeight="1">
      <c r="A76" s="23"/>
      <c r="B76" s="130" t="s">
        <v>205</v>
      </c>
      <c r="C76" s="130"/>
      <c r="D76" s="130"/>
      <c r="E76"/>
      <c r="F76" s="26"/>
    </row>
    <row r="77" spans="1:6" ht="13.5" customHeight="1">
      <c r="A77" s="23"/>
      <c r="B77" s="108" t="s">
        <v>206</v>
      </c>
      <c r="C77" s="49" t="s">
        <v>8</v>
      </c>
      <c r="D77" s="49">
        <v>1</v>
      </c>
      <c r="E77" s="25"/>
      <c r="F77" s="26">
        <f>+E77*D77</f>
        <v>0</v>
      </c>
    </row>
    <row r="78" spans="1:6" ht="13.5" customHeight="1">
      <c r="A78" s="23"/>
      <c r="B78" s="130"/>
      <c r="C78" s="130"/>
      <c r="D78" s="130"/>
      <c r="E78"/>
      <c r="F78" s="26"/>
    </row>
    <row r="79" spans="1:6" ht="13.5" customHeight="1">
      <c r="A79" s="23">
        <f>MAX($A$5:A78)+1</f>
        <v>12</v>
      </c>
      <c r="B79" s="115" t="s">
        <v>70</v>
      </c>
      <c r="C79" s="49" t="s">
        <v>8</v>
      </c>
      <c r="D79" s="49">
        <v>1</v>
      </c>
      <c r="E79" s="25"/>
      <c r="F79" s="26">
        <f>+E79*D79</f>
        <v>0</v>
      </c>
    </row>
    <row r="80" spans="1:6" ht="13.5" customHeight="1">
      <c r="A80" s="23"/>
      <c r="B80" s="130"/>
      <c r="C80" s="130"/>
      <c r="D80" s="130"/>
      <c r="E80"/>
      <c r="F80" s="26"/>
    </row>
    <row r="81" spans="1:6" ht="13.5" customHeight="1">
      <c r="A81" s="23">
        <f>MAX($A$5:A80)+1</f>
        <v>13</v>
      </c>
      <c r="B81" s="115" t="s">
        <v>207</v>
      </c>
      <c r="C81" s="130"/>
      <c r="D81" s="130"/>
      <c r="E81"/>
      <c r="F81" s="26"/>
    </row>
    <row r="82" spans="1:6" ht="28.5" customHeight="1">
      <c r="A82" s="23"/>
      <c r="B82" s="108" t="s">
        <v>208</v>
      </c>
      <c r="C82" s="49" t="s">
        <v>8</v>
      </c>
      <c r="D82" s="49">
        <v>1</v>
      </c>
      <c r="E82" s="25"/>
      <c r="F82" s="26">
        <f>+E82*D82</f>
        <v>0</v>
      </c>
    </row>
    <row r="83" spans="1:6" ht="13.5" customHeight="1">
      <c r="A83" s="23"/>
      <c r="B83" s="130"/>
      <c r="C83" s="130"/>
      <c r="D83" s="130"/>
      <c r="E83"/>
      <c r="F83" s="26"/>
    </row>
    <row r="84" spans="1:6" ht="13.5" customHeight="1">
      <c r="A84" s="23">
        <f>MAX($A$5:A83)+1</f>
        <v>14</v>
      </c>
      <c r="B84" s="115" t="s">
        <v>211</v>
      </c>
      <c r="C84" s="49" t="s">
        <v>8</v>
      </c>
      <c r="D84" s="49">
        <v>1</v>
      </c>
      <c r="E84" s="25"/>
      <c r="F84" s="26">
        <f>+E84*D84</f>
        <v>0</v>
      </c>
    </row>
    <row r="85" spans="1:6" ht="13.5" customHeight="1">
      <c r="A85" s="23"/>
      <c r="B85" s="115"/>
      <c r="C85" s="130"/>
      <c r="D85" s="130"/>
      <c r="E85"/>
      <c r="F85" s="26"/>
    </row>
    <row r="86" spans="1:6" ht="13.5" customHeight="1">
      <c r="A86" s="23">
        <f>MAX($A$5:A85)+1</f>
        <v>15</v>
      </c>
      <c r="B86" s="115" t="s">
        <v>209</v>
      </c>
      <c r="C86" s="130"/>
      <c r="D86" s="130"/>
      <c r="E86"/>
      <c r="F86" s="26"/>
    </row>
    <row r="87" spans="1:6" ht="13.5" customHeight="1">
      <c r="A87" s="23"/>
      <c r="B87" s="130" t="s">
        <v>210</v>
      </c>
      <c r="C87" s="49" t="s">
        <v>8</v>
      </c>
      <c r="D87" s="49">
        <v>1</v>
      </c>
      <c r="E87" s="25"/>
      <c r="F87" s="26">
        <f>+E87*D87</f>
        <v>0</v>
      </c>
    </row>
    <row r="88" spans="1:6" ht="12" customHeight="1">
      <c r="A88" s="23"/>
      <c r="B88" s="129"/>
      <c r="C88"/>
      <c r="D88"/>
      <c r="E88"/>
      <c r="F88" s="26"/>
    </row>
    <row r="89" spans="1:6" ht="69.75" customHeight="1">
      <c r="A89" s="23">
        <f>MAX($A$5:A88)+1</f>
        <v>16</v>
      </c>
      <c r="B89" s="108" t="s">
        <v>212</v>
      </c>
      <c r="C89" s="21" t="s">
        <v>8</v>
      </c>
      <c r="D89" s="31">
        <v>1</v>
      </c>
      <c r="E89" s="25"/>
      <c r="F89" s="26">
        <f>+E89*D89</f>
        <v>0</v>
      </c>
    </row>
    <row r="90" spans="1:6" ht="8.25" customHeight="1">
      <c r="A90" s="23"/>
      <c r="B90" s="27"/>
      <c r="C90" s="21"/>
      <c r="D90" s="31"/>
      <c r="E90" s="31"/>
      <c r="F90" s="26"/>
    </row>
    <row r="91" spans="1:6" ht="16.5" customHeight="1">
      <c r="A91" s="23">
        <f>MAX($A$5:A90)+1</f>
        <v>17</v>
      </c>
      <c r="B91" s="24" t="s">
        <v>213</v>
      </c>
      <c r="C91" s="21" t="s">
        <v>7</v>
      </c>
      <c r="D91" s="31">
        <v>1</v>
      </c>
      <c r="E91" s="25"/>
      <c r="F91" s="26">
        <f>+E91*D91</f>
        <v>0</v>
      </c>
    </row>
    <row r="92" spans="1:6" ht="13.5" customHeight="1">
      <c r="A92" s="23"/>
      <c r="B92" s="24"/>
      <c r="C92" s="21"/>
      <c r="D92" s="31"/>
      <c r="E92" s="31"/>
      <c r="F92" s="26"/>
    </row>
    <row r="93" spans="1:6" ht="12.75">
      <c r="A93" s="23">
        <f>MAX($A$5:A92)+1</f>
        <v>18</v>
      </c>
      <c r="B93" s="24" t="s">
        <v>214</v>
      </c>
      <c r="C93" s="21" t="s">
        <v>7</v>
      </c>
      <c r="D93" s="31">
        <v>1</v>
      </c>
      <c r="E93" s="25"/>
      <c r="F93" s="26">
        <f>+E93*D93</f>
        <v>0</v>
      </c>
    </row>
    <row r="94" spans="1:6" ht="12.75">
      <c r="A94" s="23"/>
      <c r="B94" s="24"/>
      <c r="C94" s="21"/>
      <c r="D94" s="31"/>
      <c r="E94" s="31"/>
      <c r="F94" s="26"/>
    </row>
    <row r="95" spans="1:6" ht="59.25" customHeight="1">
      <c r="A95" s="23">
        <f>MAX($A$5:A94)+1</f>
        <v>19</v>
      </c>
      <c r="B95" s="108" t="s">
        <v>216</v>
      </c>
      <c r="C95" s="21" t="s">
        <v>8</v>
      </c>
      <c r="D95" s="31">
        <v>2</v>
      </c>
      <c r="E95" s="25"/>
      <c r="F95" s="26">
        <f>+E95*D95</f>
        <v>0</v>
      </c>
    </row>
    <row r="96" spans="1:6" ht="13.5" customHeight="1">
      <c r="A96" s="23"/>
      <c r="B96" s="108"/>
      <c r="C96" s="21"/>
      <c r="D96" s="31"/>
      <c r="E96" s="109"/>
      <c r="F96" s="26"/>
    </row>
    <row r="97" spans="1:6" ht="57" customHeight="1">
      <c r="A97" s="23">
        <f>MAX($A$5:A96)+1</f>
        <v>20</v>
      </c>
      <c r="B97" s="108" t="s">
        <v>215</v>
      </c>
      <c r="C97" s="21" t="s">
        <v>8</v>
      </c>
      <c r="D97" s="31">
        <v>2</v>
      </c>
      <c r="E97" s="25"/>
      <c r="F97" s="26">
        <f>+E97*D97</f>
        <v>0</v>
      </c>
    </row>
    <row r="98" spans="1:6" ht="11.25" customHeight="1">
      <c r="A98" s="23"/>
      <c r="B98" s="108"/>
      <c r="C98" s="21"/>
      <c r="D98" s="31"/>
      <c r="E98" s="109"/>
      <c r="F98" s="26"/>
    </row>
    <row r="99" spans="1:6" ht="51">
      <c r="A99" s="23">
        <f>MAX($A$5:A98)+1</f>
        <v>21</v>
      </c>
      <c r="B99" s="24" t="s">
        <v>71</v>
      </c>
      <c r="C99" s="21"/>
      <c r="D99" s="21"/>
      <c r="E99" s="21"/>
      <c r="F99" s="26"/>
    </row>
    <row r="100" spans="1:6" ht="12.75">
      <c r="A100" s="23"/>
      <c r="B100" s="27" t="s">
        <v>72</v>
      </c>
      <c r="C100" s="21" t="s">
        <v>8</v>
      </c>
      <c r="D100" s="21">
        <v>3</v>
      </c>
      <c r="E100" s="25"/>
      <c r="F100" s="26">
        <f>+E100*D100</f>
        <v>0</v>
      </c>
    </row>
    <row r="101" spans="1:6" ht="9.75" customHeight="1">
      <c r="A101" s="23"/>
      <c r="B101" s="50"/>
      <c r="C101" s="21"/>
      <c r="D101" s="31"/>
      <c r="E101" s="31"/>
      <c r="F101" s="26"/>
    </row>
    <row r="102" spans="1:6" ht="67.5" customHeight="1">
      <c r="A102" s="23">
        <f>MAX($A$5:A101)+1</f>
        <v>22</v>
      </c>
      <c r="B102" s="50" t="s">
        <v>218</v>
      </c>
      <c r="C102" s="21" t="s">
        <v>8</v>
      </c>
      <c r="D102" s="31">
        <v>1</v>
      </c>
      <c r="E102" s="25"/>
      <c r="F102" s="26">
        <f>+E102*D102</f>
        <v>0</v>
      </c>
    </row>
    <row r="103" spans="1:6" ht="9.75" customHeight="1">
      <c r="A103" s="23"/>
      <c r="B103" s="50"/>
      <c r="C103" s="21"/>
      <c r="D103" s="31"/>
      <c r="E103" s="31"/>
      <c r="F103" s="26"/>
    </row>
    <row r="104" spans="1:6" ht="18" customHeight="1">
      <c r="A104" s="23">
        <f>MAX($A$5:A103)+1</f>
        <v>23</v>
      </c>
      <c r="B104" s="37" t="s">
        <v>219</v>
      </c>
      <c r="C104" s="21" t="s">
        <v>8</v>
      </c>
      <c r="D104" s="31">
        <v>1</v>
      </c>
      <c r="E104" s="25"/>
      <c r="F104" s="26">
        <f>+E104*D104</f>
        <v>0</v>
      </c>
    </row>
    <row r="105" spans="1:6" ht="9.75" customHeight="1">
      <c r="A105" s="23"/>
      <c r="B105" s="50"/>
      <c r="C105" s="21"/>
      <c r="D105" s="31"/>
      <c r="E105" s="31"/>
      <c r="F105" s="26"/>
    </row>
    <row r="106" spans="1:6" ht="38.25">
      <c r="A106" s="23">
        <f>MAX($A$5:A105)+1</f>
        <v>24</v>
      </c>
      <c r="B106" s="37" t="s">
        <v>20</v>
      </c>
      <c r="C106" s="21"/>
      <c r="D106" s="31"/>
      <c r="E106" s="31"/>
      <c r="F106" s="26"/>
    </row>
    <row r="107" spans="1:6" ht="12.75">
      <c r="A107" s="23"/>
      <c r="B107" s="37" t="s">
        <v>73</v>
      </c>
      <c r="C107" s="21" t="s">
        <v>8</v>
      </c>
      <c r="D107" s="31">
        <v>16</v>
      </c>
      <c r="E107" s="25"/>
      <c r="F107" s="26">
        <f>+E107*D107</f>
        <v>0</v>
      </c>
    </row>
    <row r="108" spans="1:6" ht="13.5" customHeight="1">
      <c r="A108" s="23"/>
      <c r="B108" s="37" t="s">
        <v>220</v>
      </c>
      <c r="C108" s="21" t="s">
        <v>8</v>
      </c>
      <c r="D108" s="31">
        <v>4</v>
      </c>
      <c r="E108" s="25"/>
      <c r="F108" s="26">
        <f>+E108*D108</f>
        <v>0</v>
      </c>
    </row>
    <row r="109" spans="1:6" ht="9.75" customHeight="1">
      <c r="A109" s="23"/>
      <c r="B109" s="37"/>
      <c r="C109" s="21"/>
      <c r="D109" s="31"/>
      <c r="E109" s="31"/>
      <c r="F109" s="26"/>
    </row>
    <row r="110" spans="1:6" ht="38.25">
      <c r="A110" s="23">
        <f>MAX($A$5:A108)+1</f>
        <v>25</v>
      </c>
      <c r="B110" s="37" t="s">
        <v>36</v>
      </c>
      <c r="C110" s="21"/>
      <c r="D110" s="31"/>
      <c r="E110" s="31"/>
      <c r="F110" s="26"/>
    </row>
    <row r="111" spans="1:6" ht="12.75">
      <c r="A111" s="23"/>
      <c r="B111" s="37" t="s">
        <v>73</v>
      </c>
      <c r="C111" s="21" t="s">
        <v>8</v>
      </c>
      <c r="D111" s="31">
        <v>4</v>
      </c>
      <c r="E111" s="25"/>
      <c r="F111" s="26">
        <f>+E111*D111</f>
        <v>0</v>
      </c>
    </row>
    <row r="112" spans="1:6" ht="9.75" customHeight="1">
      <c r="A112" s="23"/>
      <c r="B112" s="50"/>
      <c r="C112" s="21"/>
      <c r="D112" s="31"/>
      <c r="E112" s="31"/>
      <c r="F112" s="26"/>
    </row>
    <row r="113" spans="1:6" ht="25.5">
      <c r="A113" s="23">
        <f>MAX($A$5:A112)+1</f>
        <v>26</v>
      </c>
      <c r="B113" s="37" t="s">
        <v>74</v>
      </c>
      <c r="C113" s="110"/>
      <c r="D113" s="109"/>
      <c r="E113" s="109"/>
      <c r="F113" s="26"/>
    </row>
    <row r="114" spans="1:6" ht="12.75">
      <c r="A114" s="23"/>
      <c r="B114" s="37" t="s">
        <v>73</v>
      </c>
      <c r="C114" s="21" t="s">
        <v>8</v>
      </c>
      <c r="D114" s="31">
        <v>4</v>
      </c>
      <c r="E114" s="25"/>
      <c r="F114" s="26">
        <f>+E114*D114</f>
        <v>0</v>
      </c>
    </row>
    <row r="115" spans="1:6" ht="12.75">
      <c r="A115" s="23"/>
      <c r="B115" s="37" t="s">
        <v>220</v>
      </c>
      <c r="C115" s="21" t="s">
        <v>8</v>
      </c>
      <c r="D115" s="31">
        <v>2</v>
      </c>
      <c r="E115" s="25"/>
      <c r="F115" s="26">
        <f>+E115*D115</f>
        <v>0</v>
      </c>
    </row>
    <row r="116" spans="1:6" ht="12.75">
      <c r="A116" s="23"/>
      <c r="B116" s="37"/>
      <c r="C116" s="110"/>
      <c r="D116" s="109"/>
      <c r="E116" s="109"/>
      <c r="F116" s="26"/>
    </row>
    <row r="117" spans="1:6" ht="127.5">
      <c r="A117" s="23">
        <f>MAX($A$5:A116)+1</f>
        <v>27</v>
      </c>
      <c r="B117" s="37" t="s">
        <v>75</v>
      </c>
      <c r="C117" s="110"/>
      <c r="D117" s="109"/>
      <c r="E117" s="109"/>
      <c r="F117" s="26"/>
    </row>
    <row r="118" spans="1:6" ht="12.75">
      <c r="A118" s="23"/>
      <c r="B118" s="37" t="s">
        <v>73</v>
      </c>
      <c r="C118" s="21" t="s">
        <v>8</v>
      </c>
      <c r="D118" s="31">
        <v>4</v>
      </c>
      <c r="E118" s="25"/>
      <c r="F118" s="26">
        <f>+E118*D118</f>
        <v>0</v>
      </c>
    </row>
    <row r="119" spans="1:6" ht="12.75">
      <c r="A119" s="23"/>
      <c r="B119" s="50"/>
      <c r="C119" s="21"/>
      <c r="D119" s="31"/>
      <c r="E119" s="31"/>
      <c r="F119" s="26"/>
    </row>
    <row r="120" spans="1:6" ht="68.25" customHeight="1">
      <c r="A120" s="23">
        <f>MAX($A$5:A119)+1</f>
        <v>28</v>
      </c>
      <c r="B120" s="37" t="s">
        <v>223</v>
      </c>
      <c r="C120" s="36"/>
      <c r="D120" s="36"/>
      <c r="E120" s="36"/>
      <c r="F120" s="35"/>
    </row>
    <row r="121" spans="1:6" ht="15.75" customHeight="1">
      <c r="A121" s="23"/>
      <c r="B121" s="40" t="s">
        <v>224</v>
      </c>
      <c r="C121" s="36" t="s">
        <v>9</v>
      </c>
      <c r="D121" s="36">
        <v>6</v>
      </c>
      <c r="E121" s="25"/>
      <c r="F121" s="35">
        <f>+E121*D121</f>
        <v>0</v>
      </c>
    </row>
    <row r="122" spans="1:6" ht="15.75" customHeight="1">
      <c r="A122" s="23"/>
      <c r="B122" s="40" t="s">
        <v>221</v>
      </c>
      <c r="C122" s="36" t="s">
        <v>9</v>
      </c>
      <c r="D122" s="36">
        <v>28</v>
      </c>
      <c r="E122" s="25"/>
      <c r="F122" s="35">
        <f>+E122*D122</f>
        <v>0</v>
      </c>
    </row>
    <row r="123" spans="1:6" ht="18.75" customHeight="1">
      <c r="A123" s="23"/>
      <c r="B123" s="40" t="s">
        <v>222</v>
      </c>
      <c r="C123" s="36" t="s">
        <v>9</v>
      </c>
      <c r="D123" s="36">
        <v>10</v>
      </c>
      <c r="E123" s="25"/>
      <c r="F123" s="35">
        <f>+E123*D123</f>
        <v>0</v>
      </c>
    </row>
    <row r="124" spans="1:6" ht="12.75">
      <c r="A124" s="23"/>
      <c r="B124" s="50"/>
      <c r="C124" s="21"/>
      <c r="D124" s="31"/>
      <c r="E124" s="31"/>
      <c r="F124" s="26"/>
    </row>
    <row r="125" spans="1:6" ht="25.5">
      <c r="A125" s="23">
        <f>MAX($A$5:A124)+1</f>
        <v>29</v>
      </c>
      <c r="B125" s="108" t="s">
        <v>225</v>
      </c>
      <c r="C125" s="21" t="s">
        <v>8</v>
      </c>
      <c r="D125" s="31">
        <v>1</v>
      </c>
      <c r="E125" s="25"/>
      <c r="F125" s="26">
        <f aca="true" t="shared" si="0" ref="F125:F133">+E125*D125</f>
        <v>0</v>
      </c>
    </row>
    <row r="126" spans="1:6" ht="12.75">
      <c r="A126" s="23"/>
      <c r="B126" s="108"/>
      <c r="C126" s="21"/>
      <c r="D126" s="31"/>
      <c r="E126" s="31"/>
      <c r="F126" s="26"/>
    </row>
    <row r="127" spans="1:6" ht="12.75">
      <c r="A127" s="23">
        <f>MAX($A$5:A126)+1</f>
        <v>30</v>
      </c>
      <c r="B127" s="24" t="s">
        <v>95</v>
      </c>
      <c r="C127" s="21" t="s">
        <v>8</v>
      </c>
      <c r="D127" s="31">
        <v>1</v>
      </c>
      <c r="E127" s="25"/>
      <c r="F127" s="26">
        <f t="shared" si="0"/>
        <v>0</v>
      </c>
    </row>
    <row r="128" spans="1:6" ht="12.75">
      <c r="A128" s="23"/>
      <c r="B128" s="24"/>
      <c r="C128" s="21"/>
      <c r="D128" s="31"/>
      <c r="E128" s="31"/>
      <c r="F128" s="26"/>
    </row>
    <row r="129" spans="1:6" ht="25.5">
      <c r="A129" s="23">
        <f>MAX($A$5:A128)+1</f>
        <v>31</v>
      </c>
      <c r="B129" s="108" t="s">
        <v>21</v>
      </c>
      <c r="C129" s="21" t="s">
        <v>8</v>
      </c>
      <c r="D129" s="31">
        <v>8</v>
      </c>
      <c r="E129" s="25"/>
      <c r="F129" s="26">
        <f t="shared" si="0"/>
        <v>0</v>
      </c>
    </row>
    <row r="130" spans="1:6" ht="12.75">
      <c r="A130" s="23"/>
      <c r="B130" s="108"/>
      <c r="C130" s="21"/>
      <c r="D130" s="31"/>
      <c r="E130" s="31"/>
      <c r="F130" s="26"/>
    </row>
    <row r="131" spans="1:6" ht="29.25" customHeight="1">
      <c r="A131" s="23">
        <f>MAX($A$5:A130)+1</f>
        <v>32</v>
      </c>
      <c r="B131" s="108" t="s">
        <v>76</v>
      </c>
      <c r="C131" s="21" t="s">
        <v>8</v>
      </c>
      <c r="D131" s="31">
        <v>10</v>
      </c>
      <c r="E131" s="25"/>
      <c r="F131" s="26">
        <f t="shared" si="0"/>
        <v>0</v>
      </c>
    </row>
    <row r="132" spans="1:6" ht="12.75">
      <c r="A132" s="23"/>
      <c r="B132" s="108"/>
      <c r="C132" s="21"/>
      <c r="D132" s="31"/>
      <c r="E132" s="31"/>
      <c r="F132" s="26"/>
    </row>
    <row r="133" spans="1:6" ht="38.25">
      <c r="A133" s="23">
        <f>MAX($A$5:A132)+1</f>
        <v>33</v>
      </c>
      <c r="B133" s="108" t="s">
        <v>37</v>
      </c>
      <c r="C133" s="21" t="s">
        <v>8</v>
      </c>
      <c r="D133" s="31">
        <v>10</v>
      </c>
      <c r="E133" s="25"/>
      <c r="F133" s="26">
        <f t="shared" si="0"/>
        <v>0</v>
      </c>
    </row>
    <row r="134" spans="1:6" ht="12.75">
      <c r="A134" s="23"/>
      <c r="B134" s="24"/>
      <c r="C134" s="21"/>
      <c r="D134" s="21"/>
      <c r="E134" s="21"/>
      <c r="F134" s="26"/>
    </row>
    <row r="135" spans="1:6" ht="25.5">
      <c r="A135" s="23">
        <f>MAX($A$5:A134)+1</f>
        <v>34</v>
      </c>
      <c r="B135" s="24" t="s">
        <v>227</v>
      </c>
      <c r="C135" s="21" t="s">
        <v>7</v>
      </c>
      <c r="D135" s="21">
        <v>1</v>
      </c>
      <c r="E135" s="25"/>
      <c r="F135" s="26">
        <f>+E135*D135</f>
        <v>0</v>
      </c>
    </row>
    <row r="136" spans="1:6" ht="12.75">
      <c r="A136" s="23"/>
      <c r="B136" s="24"/>
      <c r="C136" s="21"/>
      <c r="D136" s="21"/>
      <c r="E136" s="21"/>
      <c r="F136" s="26"/>
    </row>
    <row r="137" spans="1:6" ht="25.5" customHeight="1">
      <c r="A137" s="23">
        <f>MAX($A$5:A136)+1</f>
        <v>35</v>
      </c>
      <c r="B137" s="102" t="s">
        <v>226</v>
      </c>
      <c r="C137" s="101" t="s">
        <v>8</v>
      </c>
      <c r="D137" s="103">
        <v>1</v>
      </c>
      <c r="E137" s="25"/>
      <c r="F137" s="26">
        <v>0</v>
      </c>
    </row>
    <row r="138" spans="1:6" ht="109.5" customHeight="1">
      <c r="A138" s="23"/>
      <c r="B138" s="102"/>
      <c r="C138" s="101"/>
      <c r="D138" s="103"/>
      <c r="E138" s="103"/>
      <c r="F138" s="26"/>
    </row>
    <row r="139" spans="1:6" ht="12.75">
      <c r="A139" s="23"/>
      <c r="B139" s="47" t="s">
        <v>15</v>
      </c>
      <c r="C139" s="21"/>
      <c r="D139" s="21"/>
      <c r="E139" s="21"/>
      <c r="F139" s="35"/>
    </row>
    <row r="140" spans="1:6" ht="25.5">
      <c r="A140" s="23">
        <f>MAX($A$5:A139)+1</f>
        <v>36</v>
      </c>
      <c r="B140" s="37" t="s">
        <v>62</v>
      </c>
      <c r="C140" s="21" t="s">
        <v>7</v>
      </c>
      <c r="D140" s="21">
        <v>1</v>
      </c>
      <c r="E140" s="25"/>
      <c r="F140" s="35">
        <f>+E140*D140</f>
        <v>0</v>
      </c>
    </row>
    <row r="141" spans="1:6" ht="12.75">
      <c r="A141" s="23"/>
      <c r="B141" s="24"/>
      <c r="C141" s="21"/>
      <c r="D141" s="21"/>
      <c r="E141" s="21"/>
      <c r="F141" s="35"/>
    </row>
    <row r="142" spans="1:6" ht="25.5">
      <c r="A142" s="23">
        <f>MAX($A$5:A141)+1</f>
        <v>37</v>
      </c>
      <c r="B142" s="24" t="s">
        <v>22</v>
      </c>
      <c r="C142" s="21" t="s">
        <v>7</v>
      </c>
      <c r="D142" s="21">
        <v>1</v>
      </c>
      <c r="E142" s="25"/>
      <c r="F142" s="35">
        <f>+E142*D142</f>
        <v>0</v>
      </c>
    </row>
    <row r="143" spans="1:6" ht="12.75">
      <c r="A143" s="23"/>
      <c r="B143" s="24"/>
      <c r="C143" s="21"/>
      <c r="D143" s="21"/>
      <c r="E143" s="22"/>
      <c r="F143" s="20"/>
    </row>
    <row r="144" spans="1:6" ht="25.5">
      <c r="A144" s="23">
        <f>MAX($A$5:A143)+1</f>
        <v>38</v>
      </c>
      <c r="B144" s="24" t="s">
        <v>23</v>
      </c>
      <c r="C144" s="21" t="s">
        <v>7</v>
      </c>
      <c r="D144" s="21">
        <v>1</v>
      </c>
      <c r="E144" s="25"/>
      <c r="F144" s="35">
        <f>+E144*D144</f>
        <v>0</v>
      </c>
    </row>
    <row r="145" spans="1:6" ht="12.75">
      <c r="A145" s="23"/>
      <c r="B145" s="24"/>
      <c r="C145" s="21"/>
      <c r="D145" s="21"/>
      <c r="E145" s="22"/>
      <c r="F145" s="20"/>
    </row>
    <row r="146" spans="1:6" ht="25.5">
      <c r="A146" s="23">
        <f>MAX($A$5:A145)+1</f>
        <v>39</v>
      </c>
      <c r="B146" s="24" t="s">
        <v>63</v>
      </c>
      <c r="C146" s="21" t="s">
        <v>7</v>
      </c>
      <c r="D146" s="21">
        <v>1</v>
      </c>
      <c r="E146" s="25"/>
      <c r="F146" s="35">
        <f>+E146*D146</f>
        <v>0</v>
      </c>
    </row>
    <row r="147" spans="1:6" ht="12.75">
      <c r="A147" s="23"/>
      <c r="B147" s="24"/>
      <c r="C147" s="21"/>
      <c r="D147" s="21"/>
      <c r="E147" s="22"/>
      <c r="F147" s="20"/>
    </row>
    <row r="148" spans="1:6" ht="12.75">
      <c r="A148" s="23">
        <f>MAX($A$5:A147)+1</f>
        <v>40</v>
      </c>
      <c r="B148" s="24" t="s">
        <v>64</v>
      </c>
      <c r="C148" s="21" t="s">
        <v>7</v>
      </c>
      <c r="D148" s="21">
        <v>1</v>
      </c>
      <c r="E148" s="25"/>
      <c r="F148" s="35">
        <f>+E148*D148</f>
        <v>0</v>
      </c>
    </row>
    <row r="149" spans="1:6" ht="12.75">
      <c r="A149" s="23"/>
      <c r="B149" s="24"/>
      <c r="C149" s="21"/>
      <c r="D149" s="21"/>
      <c r="E149" s="22"/>
      <c r="F149" s="20"/>
    </row>
    <row r="150" spans="1:6" ht="12.75">
      <c r="A150" s="23">
        <f>MAX($A$5:A149)+1</f>
        <v>41</v>
      </c>
      <c r="B150" s="24" t="s">
        <v>24</v>
      </c>
      <c r="C150" s="21" t="s">
        <v>7</v>
      </c>
      <c r="D150" s="21">
        <v>1</v>
      </c>
      <c r="E150" s="25"/>
      <c r="F150" s="35">
        <f>+E150*D150</f>
        <v>0</v>
      </c>
    </row>
    <row r="151" spans="2:6" ht="12.75">
      <c r="B151" s="24"/>
      <c r="C151" s="21"/>
      <c r="D151" s="21"/>
      <c r="E151" s="21"/>
      <c r="F151" s="35"/>
    </row>
    <row r="152" spans="2:6" ht="12.75">
      <c r="B152" s="41" t="s">
        <v>27</v>
      </c>
      <c r="C152" s="7"/>
      <c r="D152" s="8"/>
      <c r="E152" s="9"/>
      <c r="F152" s="25">
        <f>SUM(F151:F151)</f>
        <v>0</v>
      </c>
    </row>
    <row r="153" spans="2:6" ht="12.75">
      <c r="B153" s="41"/>
      <c r="C153" s="7"/>
      <c r="D153" s="8"/>
      <c r="E153" s="9"/>
      <c r="F153" s="9"/>
    </row>
  </sheetData>
  <sheetProtection/>
  <printOptions/>
  <pageMargins left="0.8267716535433072" right="0.2362204724409449" top="0.5511811023622047" bottom="0.5511811023622047" header="0.31496062992125984" footer="0.31496062992125984"/>
  <pageSetup horizontalDpi="600" verticalDpi="600" orientation="portrait" paperSize="9" r:id="rId1"/>
  <headerFooter alignWithMargins="0">
    <oddFooter>&amp;CStran &amp;P od &amp;N</oddFooter>
  </headerFooter>
</worksheet>
</file>

<file path=xl/worksheets/sheet6.xml><?xml version="1.0" encoding="utf-8"?>
<worksheet xmlns="http://schemas.openxmlformats.org/spreadsheetml/2006/main" xmlns:r="http://schemas.openxmlformats.org/officeDocument/2006/relationships">
  <dimension ref="A1:F31"/>
  <sheetViews>
    <sheetView view="pageBreakPreview" zoomScale="115" zoomScaleSheetLayoutView="115" zoomScalePageLayoutView="0" workbookViewId="0" topLeftCell="A1">
      <selection activeCell="B11" sqref="B11"/>
    </sheetView>
  </sheetViews>
  <sheetFormatPr defaultColWidth="9.140625" defaultRowHeight="12.75"/>
  <cols>
    <col min="1" max="1" width="4.00390625" style="55" customWidth="1"/>
    <col min="2" max="2" width="52.57421875" style="55" customWidth="1"/>
    <col min="3" max="3" width="7.00390625" style="55" customWidth="1"/>
    <col min="4" max="4" width="7.140625" style="55" customWidth="1"/>
    <col min="5" max="5" width="9.7109375" style="55" customWidth="1"/>
    <col min="6" max="6" width="9.8515625" style="55" customWidth="1"/>
    <col min="7" max="16384" width="9.140625" style="55" customWidth="1"/>
  </cols>
  <sheetData>
    <row r="1" spans="1:6" ht="12.75">
      <c r="A1" s="1"/>
      <c r="B1" s="39"/>
      <c r="C1" s="3"/>
      <c r="D1" s="4"/>
      <c r="E1" s="38"/>
      <c r="F1" s="5">
        <f>F30</f>
        <v>0</v>
      </c>
    </row>
    <row r="2" spans="1:6" ht="12.75">
      <c r="A2" s="6"/>
      <c r="B2" s="2"/>
      <c r="C2" s="7"/>
      <c r="D2" s="8"/>
      <c r="E2" s="9"/>
      <c r="F2" s="10"/>
    </row>
    <row r="3" spans="1:6" ht="12.75">
      <c r="A3" s="11"/>
      <c r="B3" s="12" t="s">
        <v>1</v>
      </c>
      <c r="C3" s="13" t="s">
        <v>2</v>
      </c>
      <c r="D3" s="14" t="s">
        <v>3</v>
      </c>
      <c r="E3" s="15" t="s">
        <v>4</v>
      </c>
      <c r="F3" s="15" t="s">
        <v>5</v>
      </c>
    </row>
    <row r="4" spans="1:6" ht="9" customHeight="1">
      <c r="A4" s="11"/>
      <c r="B4" s="16"/>
      <c r="C4" s="17"/>
      <c r="D4" s="18"/>
      <c r="E4" s="19"/>
      <c r="F4" s="19"/>
    </row>
    <row r="5" spans="1:6" ht="14.25" customHeight="1">
      <c r="A5" s="11" t="s">
        <v>127</v>
      </c>
      <c r="B5" s="116" t="s">
        <v>111</v>
      </c>
      <c r="C5" s="7"/>
      <c r="D5" s="8"/>
      <c r="E5" s="9"/>
      <c r="F5" s="9"/>
    </row>
    <row r="6" spans="2:6" ht="8.25" customHeight="1">
      <c r="B6" s="113"/>
      <c r="C6" s="101"/>
      <c r="D6" s="101"/>
      <c r="E6" s="28"/>
      <c r="F6" s="26"/>
    </row>
    <row r="7" spans="1:6" ht="342.75" customHeight="1">
      <c r="A7" s="23">
        <f>MAX($A$5:A6)+1</f>
        <v>1</v>
      </c>
      <c r="B7" s="117" t="s">
        <v>131</v>
      </c>
      <c r="C7" s="101" t="s">
        <v>7</v>
      </c>
      <c r="D7" s="103">
        <v>2</v>
      </c>
      <c r="E7" s="25"/>
      <c r="F7" s="26">
        <f>+E7*D7</f>
        <v>0</v>
      </c>
    </row>
    <row r="8" spans="1:6" ht="6.75" customHeight="1">
      <c r="A8" s="23"/>
      <c r="B8" s="113"/>
      <c r="C8" s="101"/>
      <c r="D8" s="101"/>
      <c r="E8" s="28"/>
      <c r="F8" s="26"/>
    </row>
    <row r="9" spans="1:6" ht="265.5" customHeight="1">
      <c r="A9" s="23">
        <f>MAX($A$5:A8)+1</f>
        <v>2</v>
      </c>
      <c r="B9" s="117" t="s">
        <v>132</v>
      </c>
      <c r="C9" s="101" t="s">
        <v>7</v>
      </c>
      <c r="D9" s="103">
        <v>2</v>
      </c>
      <c r="E9" s="25"/>
      <c r="F9" s="26">
        <f>+E9*D9</f>
        <v>0</v>
      </c>
    </row>
    <row r="10" spans="1:6" ht="6.75" customHeight="1">
      <c r="A10" s="23"/>
      <c r="B10" s="113"/>
      <c r="C10" s="101"/>
      <c r="D10" s="101"/>
      <c r="E10" s="28"/>
      <c r="F10" s="26"/>
    </row>
    <row r="11" spans="1:6" ht="342.75" customHeight="1">
      <c r="A11" s="23">
        <f>MAX($A$5:A10)+1</f>
        <v>3</v>
      </c>
      <c r="B11" s="117" t="s">
        <v>130</v>
      </c>
      <c r="C11" s="101" t="s">
        <v>7</v>
      </c>
      <c r="D11" s="103">
        <v>2</v>
      </c>
      <c r="E11" s="25"/>
      <c r="F11" s="26">
        <f>+E11*D11</f>
        <v>0</v>
      </c>
    </row>
    <row r="12" spans="1:6" ht="6.75" customHeight="1">
      <c r="A12" s="23"/>
      <c r="B12" s="113"/>
      <c r="C12" s="101"/>
      <c r="D12" s="101"/>
      <c r="E12" s="28"/>
      <c r="F12" s="26"/>
    </row>
    <row r="13" spans="1:6" ht="270.75" customHeight="1">
      <c r="A13" s="23">
        <f>MAX($A$5:A12)+1</f>
        <v>4</v>
      </c>
      <c r="B13" s="117" t="s">
        <v>129</v>
      </c>
      <c r="C13" s="101" t="s">
        <v>7</v>
      </c>
      <c r="D13" s="103">
        <v>2</v>
      </c>
      <c r="E13" s="25"/>
      <c r="F13" s="26">
        <f>+E13*D13</f>
        <v>0</v>
      </c>
    </row>
    <row r="14" spans="1:6" ht="6.75" customHeight="1">
      <c r="A14" s="23"/>
      <c r="B14" s="113"/>
      <c r="C14" s="101"/>
      <c r="D14" s="101"/>
      <c r="E14" s="28"/>
      <c r="F14" s="26"/>
    </row>
    <row r="15" spans="1:6" ht="30" customHeight="1">
      <c r="A15" s="23">
        <f>MAX($A$5:A14)+1</f>
        <v>5</v>
      </c>
      <c r="B15" s="100" t="s">
        <v>112</v>
      </c>
      <c r="C15" s="101" t="s">
        <v>9</v>
      </c>
      <c r="D15" s="103">
        <v>20</v>
      </c>
      <c r="E15" s="25"/>
      <c r="F15" s="26">
        <f>+E15*D15</f>
        <v>0</v>
      </c>
    </row>
    <row r="16" spans="1:6" ht="6.75" customHeight="1">
      <c r="A16" s="23"/>
      <c r="B16" s="113"/>
      <c r="C16" s="101"/>
      <c r="D16" s="101"/>
      <c r="E16" s="28"/>
      <c r="F16" s="26"/>
    </row>
    <row r="17" spans="1:6" ht="27.75" customHeight="1">
      <c r="A17" s="23">
        <f>MAX($A$5:A16)+1</f>
        <v>6</v>
      </c>
      <c r="B17" s="100" t="s">
        <v>128</v>
      </c>
      <c r="C17" s="101" t="s">
        <v>9</v>
      </c>
      <c r="D17" s="103">
        <v>40</v>
      </c>
      <c r="E17" s="25"/>
      <c r="F17" s="26">
        <f>+E17*D17</f>
        <v>0</v>
      </c>
    </row>
    <row r="18" spans="1:6" ht="7.5" customHeight="1">
      <c r="A18" s="23"/>
      <c r="B18" s="113"/>
      <c r="C18" s="101"/>
      <c r="D18" s="101"/>
      <c r="E18" s="28"/>
      <c r="F18" s="26"/>
    </row>
    <row r="19" spans="1:6" ht="16.5" customHeight="1">
      <c r="A19" s="23">
        <f>MAX($A$5:A18)+1</f>
        <v>7</v>
      </c>
      <c r="B19" s="100" t="s">
        <v>113</v>
      </c>
      <c r="C19" s="101" t="s">
        <v>7</v>
      </c>
      <c r="D19" s="103">
        <v>1</v>
      </c>
      <c r="E19" s="25"/>
      <c r="F19" s="26">
        <f>+E19*D19</f>
        <v>0</v>
      </c>
    </row>
    <row r="20" spans="1:6" ht="7.5" customHeight="1">
      <c r="A20" s="23"/>
      <c r="B20" s="100"/>
      <c r="C20" s="101"/>
      <c r="D20" s="101"/>
      <c r="E20" s="101"/>
      <c r="F20" s="101"/>
    </row>
    <row r="21" spans="1:6" ht="27.75" customHeight="1">
      <c r="A21" s="23">
        <f>MAX($A$5:A20)+1</f>
        <v>8</v>
      </c>
      <c r="B21" s="100" t="s">
        <v>114</v>
      </c>
      <c r="C21" s="101" t="s">
        <v>7</v>
      </c>
      <c r="D21" s="103">
        <v>4</v>
      </c>
      <c r="E21" s="25"/>
      <c r="F21" s="26">
        <f>+E21*D21</f>
        <v>0</v>
      </c>
    </row>
    <row r="22" spans="1:6" ht="8.25" customHeight="1">
      <c r="A22" s="23"/>
      <c r="B22" s="113"/>
      <c r="C22" s="101"/>
      <c r="D22" s="101"/>
      <c r="E22" s="28"/>
      <c r="F22" s="26"/>
    </row>
    <row r="23" spans="1:6" ht="41.25" customHeight="1">
      <c r="A23" s="23">
        <f>MAX($A$5:A22)+1</f>
        <v>9</v>
      </c>
      <c r="B23" s="105" t="s">
        <v>115</v>
      </c>
      <c r="C23" s="101"/>
      <c r="D23" s="101"/>
      <c r="E23" s="118"/>
      <c r="F23" s="119"/>
    </row>
    <row r="24" spans="1:6" ht="17.25" customHeight="1">
      <c r="A24" s="23"/>
      <c r="B24" s="105" t="s">
        <v>116</v>
      </c>
      <c r="C24" s="120" t="s">
        <v>9</v>
      </c>
      <c r="D24" s="120">
        <v>0</v>
      </c>
      <c r="E24" s="25"/>
      <c r="F24" s="35">
        <f>+E24*D24</f>
        <v>0</v>
      </c>
    </row>
    <row r="25" spans="1:6" ht="7.5" customHeight="1">
      <c r="A25" s="23"/>
      <c r="B25" s="99"/>
      <c r="C25" s="101"/>
      <c r="D25" s="103"/>
      <c r="E25" s="103"/>
      <c r="F25" s="103"/>
    </row>
    <row r="26" spans="1:6" ht="31.5" customHeight="1">
      <c r="A26" s="23">
        <f>MAX($A$5:A25)+1</f>
        <v>10</v>
      </c>
      <c r="B26" s="100" t="s">
        <v>117</v>
      </c>
      <c r="C26" s="101" t="s">
        <v>8</v>
      </c>
      <c r="D26" s="103">
        <v>4</v>
      </c>
      <c r="E26" s="25"/>
      <c r="F26" s="26">
        <f>+E26*D26</f>
        <v>0</v>
      </c>
    </row>
    <row r="27" spans="1:6" ht="9.75" customHeight="1">
      <c r="A27" s="23"/>
      <c r="B27" s="100"/>
      <c r="C27" s="101"/>
      <c r="D27" s="101"/>
      <c r="E27" s="101"/>
      <c r="F27" s="101"/>
    </row>
    <row r="28" spans="1:6" ht="28.5" customHeight="1">
      <c r="A28" s="23">
        <f>MAX($A$5:A27)+1</f>
        <v>11</v>
      </c>
      <c r="B28" s="99" t="s">
        <v>118</v>
      </c>
      <c r="C28" s="101" t="s">
        <v>7</v>
      </c>
      <c r="D28" s="101">
        <v>4</v>
      </c>
      <c r="E28" s="25"/>
      <c r="F28" s="26">
        <f>+E28*D28</f>
        <v>0</v>
      </c>
    </row>
    <row r="29" spans="1:6" ht="9.75" customHeight="1">
      <c r="A29" s="23"/>
      <c r="B29" s="99"/>
      <c r="C29" s="101"/>
      <c r="D29" s="101"/>
      <c r="E29" s="118"/>
      <c r="F29" s="26"/>
    </row>
    <row r="30" spans="1:6" ht="12.75">
      <c r="A30" s="23"/>
      <c r="B30" s="41" t="s">
        <v>119</v>
      </c>
      <c r="C30" s="7"/>
      <c r="D30" s="8"/>
      <c r="E30" s="9"/>
      <c r="F30" s="121">
        <f>SUM(F7:F29)</f>
        <v>0</v>
      </c>
    </row>
    <row r="31" spans="1:6" ht="12.75" customHeight="1">
      <c r="A31" s="23"/>
      <c r="B31" s="41"/>
      <c r="C31" s="7"/>
      <c r="D31" s="8"/>
      <c r="E31" s="9"/>
      <c r="F31" s="9"/>
    </row>
    <row r="32" ht="16.5" customHeight="1"/>
    <row r="33" ht="13.5" customHeight="1"/>
    <row r="34" ht="13.5" customHeight="1"/>
    <row r="35" ht="12" customHeight="1"/>
    <row r="36" ht="12" customHeight="1"/>
    <row r="37" ht="15.75" customHeight="1"/>
    <row r="38" ht="10.5" customHeight="1"/>
    <row r="39" ht="30" customHeight="1"/>
    <row r="40" ht="12.75" customHeight="1"/>
    <row r="41" ht="30.75" customHeight="1"/>
    <row r="42" ht="11.25" customHeight="1"/>
    <row r="43" ht="40.5" customHeight="1"/>
    <row r="44" ht="12.75" customHeight="1"/>
    <row r="45" ht="29.25" customHeight="1"/>
    <row r="46" ht="93.75" customHeight="1"/>
    <row r="47" ht="19.5" customHeight="1"/>
    <row r="48" ht="12" customHeight="1"/>
    <row r="49" ht="29.25" customHeight="1"/>
    <row r="50" ht="16.5" customHeight="1"/>
    <row r="51" ht="10.5" customHeight="1"/>
    <row r="52" ht="29.25" customHeight="1"/>
    <row r="53" ht="12.75" customHeight="1"/>
    <row r="54" ht="45" customHeight="1"/>
    <row r="55" ht="12.75" customHeight="1"/>
    <row r="64" ht="27.75" customHeight="1"/>
    <row r="65" ht="12.75" customHeight="1"/>
    <row r="66" ht="19.5" customHeight="1"/>
    <row r="67" ht="9.75" customHeight="1"/>
    <row r="74" ht="30" customHeight="1"/>
    <row r="75" ht="11.25" customHeight="1"/>
    <row r="76" ht="20.25" customHeight="1"/>
    <row r="77" ht="9" customHeight="1"/>
  </sheetData>
  <sheetProtection/>
  <printOptions/>
  <pageMargins left="0.8267716535433072" right="0.2362204724409449" top="0.5511811023622047" bottom="0.5511811023622047" header="0.31496062992125984" footer="0.3937007874015748"/>
  <pageSetup horizontalDpi="600" verticalDpi="600" orientation="portrait" paperSize="9" r:id="rId1"/>
  <headerFooter alignWithMargins="0">
    <oddFooter>&amp;CStran &amp;P od &amp;N</oddFooter>
  </headerFooter>
</worksheet>
</file>

<file path=xl/worksheets/sheet7.xml><?xml version="1.0" encoding="utf-8"?>
<worksheet xmlns="http://schemas.openxmlformats.org/spreadsheetml/2006/main" xmlns:r="http://schemas.openxmlformats.org/officeDocument/2006/relationships">
  <dimension ref="A1:F25"/>
  <sheetViews>
    <sheetView view="pageBreakPreview" zoomScale="115" zoomScaleSheetLayoutView="115" zoomScalePageLayoutView="0" workbookViewId="0" topLeftCell="A1">
      <selection activeCell="B11" sqref="B11:F11"/>
    </sheetView>
  </sheetViews>
  <sheetFormatPr defaultColWidth="9.140625" defaultRowHeight="12.75"/>
  <cols>
    <col min="1" max="1" width="4.421875" style="0" customWidth="1"/>
    <col min="2" max="2" width="47.7109375" style="0" customWidth="1"/>
    <col min="3" max="3" width="6.57421875" style="0" customWidth="1"/>
    <col min="4" max="4" width="6.421875" style="0" customWidth="1"/>
    <col min="5" max="5" width="10.140625" style="0" customWidth="1"/>
    <col min="6" max="6" width="9.57421875" style="0" customWidth="1"/>
  </cols>
  <sheetData>
    <row r="1" spans="1:6" ht="12.75">
      <c r="A1" s="1"/>
      <c r="B1" s="39"/>
      <c r="C1" s="3"/>
      <c r="D1" s="4"/>
      <c r="E1" s="38"/>
      <c r="F1" s="5">
        <f>F24</f>
        <v>0</v>
      </c>
    </row>
    <row r="2" spans="1:6" ht="12.75">
      <c r="A2" s="11"/>
      <c r="B2" s="12" t="s">
        <v>1</v>
      </c>
      <c r="C2" s="13" t="s">
        <v>2</v>
      </c>
      <c r="D2" s="14" t="s">
        <v>3</v>
      </c>
      <c r="E2" s="15" t="s">
        <v>4</v>
      </c>
      <c r="F2" s="15" t="s">
        <v>5</v>
      </c>
    </row>
    <row r="3" spans="1:6" ht="12.75">
      <c r="A3" s="11"/>
      <c r="B3" s="16"/>
      <c r="C3" s="17"/>
      <c r="D3" s="18"/>
      <c r="E3" s="19"/>
      <c r="F3" s="19"/>
    </row>
    <row r="4" spans="1:6" ht="17.25" customHeight="1">
      <c r="A4" s="11" t="s">
        <v>120</v>
      </c>
      <c r="B4" s="47" t="s">
        <v>40</v>
      </c>
      <c r="C4" s="7"/>
      <c r="D4" s="8"/>
      <c r="E4" s="9"/>
      <c r="F4" s="9"/>
    </row>
    <row r="5" spans="2:6" ht="12.75">
      <c r="B5" s="29"/>
      <c r="C5" s="21"/>
      <c r="D5" s="21"/>
      <c r="E5" s="28"/>
      <c r="F5" s="26"/>
    </row>
    <row r="6" spans="1:6" ht="96.75" customHeight="1">
      <c r="A6" s="23">
        <f>MAX($A$4:A5)+1</f>
        <v>1</v>
      </c>
      <c r="B6" s="52" t="s">
        <v>121</v>
      </c>
      <c r="C6" s="21" t="s">
        <v>8</v>
      </c>
      <c r="D6" s="21">
        <v>5</v>
      </c>
      <c r="E6" s="25"/>
      <c r="F6" s="26">
        <f>+E6*D6</f>
        <v>0</v>
      </c>
    </row>
    <row r="7" spans="1:6" ht="9" customHeight="1">
      <c r="A7" s="23"/>
      <c r="B7" s="24"/>
      <c r="C7" s="21"/>
      <c r="D7" s="21"/>
      <c r="E7" s="21"/>
      <c r="F7" s="26"/>
    </row>
    <row r="8" spans="1:6" ht="39.75" customHeight="1">
      <c r="A8" s="23">
        <f>MAX($A$4:A7)+1</f>
        <v>2</v>
      </c>
      <c r="B8" s="53" t="s">
        <v>65</v>
      </c>
      <c r="C8" s="54"/>
      <c r="D8" s="51"/>
      <c r="E8" s="21"/>
      <c r="F8" s="26"/>
    </row>
    <row r="9" spans="1:6" ht="13.5" customHeight="1">
      <c r="A9" s="23"/>
      <c r="B9" s="53" t="s">
        <v>77</v>
      </c>
      <c r="C9" s="21" t="s">
        <v>9</v>
      </c>
      <c r="D9" s="21">
        <v>6</v>
      </c>
      <c r="E9" s="25"/>
      <c r="F9" s="26">
        <f>+E9*D9</f>
        <v>0</v>
      </c>
    </row>
    <row r="10" spans="1:6" ht="12.75">
      <c r="A10" s="23"/>
      <c r="B10" s="53"/>
      <c r="C10" s="21"/>
      <c r="D10" s="21"/>
      <c r="E10" s="21"/>
      <c r="F10" s="26"/>
    </row>
    <row r="11" spans="1:6" ht="27" customHeight="1">
      <c r="A11" s="23">
        <f>MAX($A$4:A10)+1</f>
        <v>3</v>
      </c>
      <c r="B11" s="102" t="s">
        <v>122</v>
      </c>
      <c r="C11" s="101" t="s">
        <v>8</v>
      </c>
      <c r="D11" s="103">
        <v>5</v>
      </c>
      <c r="E11" s="25"/>
      <c r="F11" s="26">
        <v>0</v>
      </c>
    </row>
    <row r="12" spans="1:6" ht="12.75">
      <c r="A12" s="23"/>
      <c r="B12" s="53"/>
      <c r="C12" s="21"/>
      <c r="D12" s="21"/>
      <c r="E12" s="21"/>
      <c r="F12" s="26"/>
    </row>
    <row r="13" spans="1:6" ht="42.75" customHeight="1">
      <c r="A13" s="23">
        <f>MAX($A$4:A12)+1</f>
        <v>4</v>
      </c>
      <c r="B13" s="111" t="s">
        <v>123</v>
      </c>
      <c r="C13" s="112" t="s">
        <v>8</v>
      </c>
      <c r="D13" s="112">
        <v>5</v>
      </c>
      <c r="E13" s="25"/>
      <c r="F13" s="26">
        <f>+E13*D13</f>
        <v>0</v>
      </c>
    </row>
    <row r="14" spans="1:6" ht="12.75">
      <c r="A14" s="23"/>
      <c r="B14" s="53"/>
      <c r="C14" s="21"/>
      <c r="D14" s="21"/>
      <c r="E14" s="21"/>
      <c r="F14" s="26"/>
    </row>
    <row r="15" spans="1:6" ht="42.75" customHeight="1">
      <c r="A15" s="23">
        <f>MAX($A$4:A14)+1</f>
        <v>5</v>
      </c>
      <c r="B15" s="53" t="s">
        <v>78</v>
      </c>
      <c r="C15" s="21" t="s">
        <v>79</v>
      </c>
      <c r="D15" s="21">
        <v>2</v>
      </c>
      <c r="E15" s="25"/>
      <c r="F15" s="26">
        <f>+E15*D15</f>
        <v>0</v>
      </c>
    </row>
    <row r="16" spans="1:6" ht="12.75">
      <c r="A16" s="23"/>
      <c r="B16" s="24"/>
      <c r="C16" s="21"/>
      <c r="D16" s="21"/>
      <c r="E16" s="21"/>
      <c r="F16" s="26"/>
    </row>
    <row r="17" spans="1:6" ht="53.25" customHeight="1">
      <c r="A17" s="23">
        <f>MAX($A$4:A16)+1</f>
        <v>6</v>
      </c>
      <c r="B17" s="100" t="s">
        <v>124</v>
      </c>
      <c r="C17" s="101" t="s">
        <v>7</v>
      </c>
      <c r="D17" s="101">
        <v>5</v>
      </c>
      <c r="E17" s="25"/>
      <c r="F17" s="26">
        <f>+E17*D17</f>
        <v>0</v>
      </c>
    </row>
    <row r="18" spans="1:6" ht="12.75">
      <c r="A18" s="23"/>
      <c r="B18" s="24"/>
      <c r="C18" s="21"/>
      <c r="D18" s="21"/>
      <c r="E18" s="21"/>
      <c r="F18" s="26"/>
    </row>
    <row r="19" spans="1:6" ht="12.75">
      <c r="A19" s="23">
        <f>MAX($A$4:A18)+1</f>
        <v>7</v>
      </c>
      <c r="B19" s="100" t="s">
        <v>125</v>
      </c>
      <c r="C19" s="21"/>
      <c r="D19" s="21"/>
      <c r="E19" s="21"/>
      <c r="F19" s="26"/>
    </row>
    <row r="20" spans="1:6" ht="12.75">
      <c r="A20" s="23"/>
      <c r="B20" s="100" t="s">
        <v>80</v>
      </c>
      <c r="C20" s="101" t="s">
        <v>7</v>
      </c>
      <c r="D20" s="101">
        <v>5</v>
      </c>
      <c r="E20" s="25"/>
      <c r="F20" s="26">
        <f>+E20*D20</f>
        <v>0</v>
      </c>
    </row>
    <row r="21" spans="1:6" ht="12.75">
      <c r="A21" s="23"/>
      <c r="B21" s="24"/>
      <c r="C21" s="21"/>
      <c r="D21" s="21"/>
      <c r="E21" s="21"/>
      <c r="F21" s="26"/>
    </row>
    <row r="22" spans="1:6" ht="67.5" customHeight="1">
      <c r="A22" s="23">
        <f>MAX($A$4:A21)+1</f>
        <v>8</v>
      </c>
      <c r="B22" s="53" t="s">
        <v>126</v>
      </c>
      <c r="C22" s="21" t="s">
        <v>7</v>
      </c>
      <c r="D22" s="31">
        <v>1</v>
      </c>
      <c r="E22" s="25"/>
      <c r="F22" s="26">
        <f>+E22*D22</f>
        <v>0</v>
      </c>
    </row>
    <row r="23" spans="1:6" ht="9" customHeight="1">
      <c r="A23" s="23"/>
      <c r="B23" s="24"/>
      <c r="C23" s="21"/>
      <c r="D23" s="31"/>
      <c r="E23" s="31"/>
      <c r="F23" s="26"/>
    </row>
    <row r="24" spans="1:6" ht="12.75">
      <c r="A24" s="11"/>
      <c r="B24" s="41" t="s">
        <v>29</v>
      </c>
      <c r="C24" s="7"/>
      <c r="D24" s="8"/>
      <c r="E24" s="9"/>
      <c r="F24" s="25">
        <f>SUM(F6:F23)</f>
        <v>0</v>
      </c>
    </row>
    <row r="25" spans="1:6" ht="12.75">
      <c r="A25" s="11"/>
      <c r="B25" s="41"/>
      <c r="C25" s="7"/>
      <c r="D25" s="8"/>
      <c r="E25" s="9"/>
      <c r="F25" s="9"/>
    </row>
  </sheetData>
  <sheetProtection/>
  <printOptions/>
  <pageMargins left="0.7480314960629921" right="0.7480314960629921" top="0.984251968503937" bottom="0.984251968503937" header="0" footer="0.3937007874015748"/>
  <pageSetup horizontalDpi="600" verticalDpi="600" orientation="portrait" paperSize="9" r:id="rId1"/>
  <headerFooter alignWithMargins="0">
    <oddFooter>&amp;CStran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Kovintrade d.d., Celje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Uporabnik sistema Windows</cp:lastModifiedBy>
  <cp:lastPrinted>2020-02-17T08:42:03Z</cp:lastPrinted>
  <dcterms:created xsi:type="dcterms:W3CDTF">2012-08-03T07:01:34Z</dcterms:created>
  <dcterms:modified xsi:type="dcterms:W3CDTF">2020-07-29T12:59:13Z</dcterms:modified>
  <cp:category/>
  <cp:version/>
  <cp:contentType/>
  <cp:contentStatus/>
</cp:coreProperties>
</file>