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7332" yWindow="60" windowWidth="18696" windowHeight="13176"/>
  </bookViews>
  <sheets>
    <sheet name="REKAPITULACIJA " sheetId="1" r:id="rId1"/>
  </sheets>
  <externalReferences>
    <externalReference r:id="rId2"/>
  </externalReferences>
  <definedNames>
    <definedName name="text">[1]SifrantCenik!$A:$A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G218" i="1"/>
  <c r="G219" i="1" s="1"/>
  <c r="G215" i="1"/>
  <c r="G198" i="1"/>
  <c r="G178" i="1"/>
  <c r="G175" i="1"/>
  <c r="G172" i="1"/>
  <c r="G141" i="1"/>
  <c r="G142" i="1" s="1"/>
  <c r="F12" i="1" s="1"/>
  <c r="G140" i="1"/>
  <c r="G137" i="1"/>
  <c r="G136" i="1"/>
  <c r="G135" i="1"/>
  <c r="G134" i="1"/>
  <c r="G130" i="1"/>
  <c r="G129" i="1"/>
  <c r="G128" i="1"/>
  <c r="G118" i="1"/>
  <c r="G108" i="1"/>
  <c r="G107" i="1"/>
  <c r="G99" i="1"/>
  <c r="G98" i="1"/>
  <c r="G97" i="1"/>
  <c r="G94" i="1"/>
  <c r="G92" i="1"/>
  <c r="G85" i="1"/>
  <c r="G74" i="1"/>
  <c r="G73" i="1"/>
  <c r="G72" i="1"/>
  <c r="G71" i="1"/>
  <c r="G70" i="1"/>
  <c r="G69" i="1"/>
  <c r="G68" i="1"/>
  <c r="G66" i="1"/>
  <c r="G65" i="1"/>
  <c r="G64" i="1"/>
  <c r="G63" i="1"/>
  <c r="G60" i="1"/>
  <c r="G59" i="1"/>
  <c r="G44" i="1"/>
  <c r="G43" i="1"/>
  <c r="G42" i="1"/>
  <c r="G41" i="1"/>
  <c r="G40" i="1"/>
  <c r="G39" i="1"/>
  <c r="G38" i="1"/>
  <c r="G36" i="1"/>
  <c r="G35" i="1"/>
  <c r="G33" i="1"/>
  <c r="G216" i="1" l="1"/>
  <c r="F13" i="1" s="1"/>
  <c r="G95" i="1"/>
  <c r="F8" i="1" s="1"/>
  <c r="G132" i="1"/>
  <c r="F10" i="1" s="1"/>
  <c r="G138" i="1"/>
  <c r="F11" i="1" s="1"/>
  <c r="G61" i="1"/>
  <c r="F6" i="1" s="1"/>
  <c r="G119" i="1"/>
  <c r="F9" i="1" s="1"/>
  <c r="G75" i="1"/>
  <c r="F7" i="1" s="1"/>
  <c r="G45" i="1"/>
  <c r="F5" i="1" s="1"/>
  <c r="G14" i="1" l="1"/>
  <c r="G13" i="1" l="1"/>
  <c r="G5" i="1" l="1"/>
  <c r="G12" i="1"/>
  <c r="G8" i="1"/>
  <c r="G11" i="1"/>
  <c r="G9" i="1"/>
  <c r="G10" i="1"/>
  <c r="G6" i="1" l="1"/>
  <c r="G7" i="1"/>
  <c r="G15" i="1" l="1"/>
  <c r="G16" i="1" s="1"/>
  <c r="G17" i="1" s="1"/>
  <c r="G18" i="1" s="1"/>
  <c r="G19" i="1" s="1"/>
</calcChain>
</file>

<file path=xl/sharedStrings.xml><?xml version="1.0" encoding="utf-8"?>
<sst xmlns="http://schemas.openxmlformats.org/spreadsheetml/2006/main" count="372" uniqueCount="249">
  <si>
    <t>ZAP.ŠT.</t>
  </si>
  <si>
    <t xml:space="preserve">OPIS MATERIALA </t>
  </si>
  <si>
    <t>E.M.</t>
  </si>
  <si>
    <t>KOLIČINA</t>
  </si>
  <si>
    <t>SKUPAJ BREZ DDV</t>
  </si>
  <si>
    <t>I.</t>
  </si>
  <si>
    <t xml:space="preserve">ŠPORTNI POD </t>
  </si>
  <si>
    <t>1.</t>
  </si>
  <si>
    <t>1.1.</t>
  </si>
  <si>
    <t>dobava in polaganje gradbene folije</t>
  </si>
  <si>
    <t>1.2.</t>
  </si>
  <si>
    <t>1.3.</t>
  </si>
  <si>
    <t>1.4.</t>
  </si>
  <si>
    <t>1.5.</t>
  </si>
  <si>
    <t>1.6.</t>
  </si>
  <si>
    <t xml:space="preserve">K ponudbi je potrebno priložiti tehnični prerez športnega poda z dimenzijami in opisanimi materiali  </t>
  </si>
  <si>
    <t>m²</t>
  </si>
  <si>
    <t>2.</t>
  </si>
  <si>
    <t xml:space="preserve">Toniranje ali polno barvanje glavnega igrišča po izboru naročnika - arhitekta s tonom po veljavni barvni lestvici lužil oziroma veljavni RAL lestvici . </t>
  </si>
  <si>
    <t>3.</t>
  </si>
  <si>
    <t xml:space="preserve">Dobava in vgraditev delitacijskega ALU profila med različnimi tlaki z ALU profilom širine 100 mm ki ima na sredimi gumi-vložek širine 20 mm </t>
  </si>
  <si>
    <t>m¹</t>
  </si>
  <si>
    <t>4.</t>
  </si>
  <si>
    <t xml:space="preserve">Zarisovanje naslednjih igrišč GLAVNA in STRANSKA </t>
  </si>
  <si>
    <t xml:space="preserve">Glavno -  ROKOMET - FUTSAL širina črt 5 cm </t>
  </si>
  <si>
    <t>kpl</t>
  </si>
  <si>
    <t xml:space="preserve">Glavno - KOŠARKA - širina črt 5 cm </t>
  </si>
  <si>
    <t xml:space="preserve">Glavno - ODBOJKA - širine črt 5 cm </t>
  </si>
  <si>
    <t xml:space="preserve">Stranska - KOŠARKA širina črt 2,5 cm </t>
  </si>
  <si>
    <t xml:space="preserve">Stranska - ODBOJKA širina črt 2,5 cm </t>
  </si>
  <si>
    <t xml:space="preserve">Stranska - BADMINTON širina črt 2,5 cm </t>
  </si>
  <si>
    <t>5.</t>
  </si>
  <si>
    <t>Dobava in vgraditev pokrovo za športno orodje z ALU okvirjem in lesenim pokrovom premrera fi 210 mm</t>
  </si>
  <si>
    <t>kom</t>
  </si>
  <si>
    <t>II.</t>
  </si>
  <si>
    <t>III.</t>
  </si>
  <si>
    <t>6.</t>
  </si>
  <si>
    <t>IV.</t>
  </si>
  <si>
    <t xml:space="preserve">NAPRAVE ZA KOŠARKO </t>
  </si>
  <si>
    <t xml:space="preserve">sekurit plošča dim. 180 x 105 cm debeline 12 mm z izrezom za  košarkarski obroč  in mehko zaščito spodnjega roba sekurit plošče. Pritrjevanje plošče preko 4 kom vijakov v zgornjih in spodnjih robovih plošče . </t>
  </si>
  <si>
    <t>2.1.</t>
  </si>
  <si>
    <t>2.2.</t>
  </si>
  <si>
    <t>2.3.</t>
  </si>
  <si>
    <t>2.4.</t>
  </si>
  <si>
    <t>2.5.</t>
  </si>
  <si>
    <t xml:space="preserve">dobava in vgradnja pregibnega tekmovalnega koša z mrežico. </t>
  </si>
  <si>
    <t xml:space="preserve">SKUPAJ NAPRAVE ZA KOŠARKO </t>
  </si>
  <si>
    <t>V.</t>
  </si>
  <si>
    <t xml:space="preserve">ROKOMETNI GOLI, GLAVNA IN ŠOLSKA ODBOJKA TER BADMINTON </t>
  </si>
  <si>
    <t xml:space="preserve">Dodatne ploščice za pritrditev gola v športni pod. Ploščice premera 80 mm ki so pritrjene v športni pod - za stranska igrišča </t>
  </si>
  <si>
    <t>3.1.</t>
  </si>
  <si>
    <t xml:space="preserve">navijalec mreže in nosilec za stebre, ki se namesti v skladišču orodja. </t>
  </si>
  <si>
    <t>Dobava vtičnega  stojala za badminton v sestavi:</t>
  </si>
  <si>
    <t>5.1.</t>
  </si>
  <si>
    <t>5.2.</t>
  </si>
  <si>
    <t>5.3.</t>
  </si>
  <si>
    <t>5.4.</t>
  </si>
  <si>
    <t>SKUPAJ ROKOMETNI GOLI, GLAVNA IN ŠOLSKA ODBOJKA TER BADMINTON</t>
  </si>
  <si>
    <t>VI.</t>
  </si>
  <si>
    <t>SEMAFOR</t>
  </si>
  <si>
    <t>par</t>
  </si>
  <si>
    <t xml:space="preserve">SKUPAJ SEMAFOR </t>
  </si>
  <si>
    <t>VII.</t>
  </si>
  <si>
    <t xml:space="preserve">LESENA IN MEHKE OBLOGE </t>
  </si>
  <si>
    <t xml:space="preserve">SKUPAJ LESENE OBLOGE in MEHKA ZAŠČITA STEN </t>
  </si>
  <si>
    <t>VIII.</t>
  </si>
  <si>
    <r>
      <t>Vrata športne dvorane za skladišče</t>
    </r>
    <r>
      <rPr>
        <sz val="8"/>
        <rFont val="Calibri"/>
        <family val="2"/>
        <charset val="238"/>
      </rPr>
      <t xml:space="preserve"> (ne-nihajna)</t>
    </r>
  </si>
  <si>
    <t>za vgradnjo med špaleto, vsebina:</t>
  </si>
  <si>
    <t>2 fiksni stranski oblogi, široki po 140 mm (jeklena podkonstrukcija)</t>
  </si>
  <si>
    <t>1 previsna cev, visoka 25 mm</t>
  </si>
  <si>
    <t>Za zagotovitev max. možnega prehoda leži vratni okvir direktno pod previsom, preostala svetla višina prehoda se pri 18 mm postavitve/oplate zmanjša za samo 13 cm (do širine vrat 3 m, pri širših vratih za 16 cm).</t>
  </si>
  <si>
    <t>Vodoravna vodila so razporejena na isti višini kot vratno krilo.</t>
  </si>
  <si>
    <t xml:space="preserve">Vratni okvir: </t>
  </si>
  <si>
    <t>Podkonstrukcija za oblogo s strani gradbenika s/z:</t>
  </si>
  <si>
    <t>Lesene privojne letve, ključavnica in vgradni ročaj so že predhodno montirani na vrata</t>
  </si>
  <si>
    <t>Skladno z DIN 18032 in smernicami GUV</t>
  </si>
  <si>
    <t>Gradbeni način po DIN EN 12604:</t>
  </si>
  <si>
    <r>
      <t xml:space="preserve">Površina vrat je v navpičnih vodilih iz legiranega jekla z drsno površino iz poliamida, ki je odporna proti obrabi in v vodoravnih vodilih s tekalnimi kolesci, vzdrževanje nepotrebno, varno in lahko prehodno. </t>
    </r>
    <r>
      <rPr>
        <b/>
        <sz val="8"/>
        <rFont val="Calibri"/>
        <family val="2"/>
        <charset val="238"/>
      </rPr>
      <t>Tehnično testirana zaščita pred padcem</t>
    </r>
    <r>
      <rPr>
        <sz val="8"/>
        <rFont val="Calibri"/>
        <family val="2"/>
        <charset val="238"/>
      </rPr>
      <t xml:space="preserve"> (v primeru preloma žice).</t>
    </r>
  </si>
  <si>
    <t>Dušenje ob udarcu</t>
  </si>
  <si>
    <t>Zaradi uravnoteženega toka vrat in dvojnih tekalnih kolesc na vsaki strani ta vrata ne potrebujejo nikakršne dodatne dušilne naprave. Uravnotežen tok vrat se lahko enači z dušilno napravo, vrata tako nimajo nobenih delov, ki se hitro obrabijo.</t>
  </si>
  <si>
    <r>
      <t>Vratni okvir</t>
    </r>
    <r>
      <rPr>
        <sz val="8"/>
        <rFont val="Calibri"/>
        <family val="2"/>
        <charset val="238"/>
      </rPr>
      <t xml:space="preserve"> (stranska obloga) iz jekla, termično cinkan ali prašno barvan (po RAL…) in zunaj obložen z lesom.</t>
    </r>
  </si>
  <si>
    <r>
      <t>Okvir vratnega krila</t>
    </r>
    <r>
      <rPr>
        <sz val="8"/>
        <rFont val="Calibri"/>
        <family val="2"/>
        <charset val="238"/>
      </rPr>
      <t xml:space="preserve"> iz termično cinkanih ali prašno barvanih (po RAL …) profilno jeklenih cevi brez vzvoja, popolnoma zaprt, dimenzioniran skladno s  statičnimi zahtevami.</t>
    </r>
  </si>
  <si>
    <r>
      <t>Zapiralo</t>
    </r>
    <r>
      <rPr>
        <sz val="8"/>
        <rFont val="Calibri"/>
        <family val="2"/>
        <charset val="238"/>
      </rPr>
      <t xml:space="preserve"> preko 2 stranskih zapahov na zgornjem robu vrat preko posebne preklopne ključavnice vključno s profilnim cilindrom z barvanim vgradnim ročajem (po DIN 18032) in notranjo kljuko. Odpiranje od znotraj je možno vedno.</t>
    </r>
  </si>
  <si>
    <r>
      <t>Protiuteži</t>
    </r>
    <r>
      <rPr>
        <sz val="8"/>
        <rFont val="Calibri"/>
        <family val="2"/>
        <charset val="238"/>
      </rPr>
      <t xml:space="preserve">, termično cinkane, z žicovodnim kolesom na drsnih ležajih in nosilnimi žicami iz jeklene žice. Ustrezno s težo vrat je protiutež </t>
    </r>
    <r>
      <rPr>
        <b/>
        <sz val="8"/>
        <rFont val="Calibri"/>
        <family val="2"/>
        <charset val="238"/>
      </rPr>
      <t xml:space="preserve">eksaktno </t>
    </r>
    <r>
      <rPr>
        <sz val="8"/>
        <rFont val="Calibri"/>
        <family val="2"/>
        <charset val="238"/>
      </rPr>
      <t>uravnotežena za optimalno izravnavo teže in v vsakem položaju samozadrževalne vratne površine. Drsnik protiuteži je obložen ivernimi ploščami, ki so obložene z melaminom. Koti utežne obloge so prevlečeni z zaščito za robove.</t>
    </r>
  </si>
  <si>
    <r>
      <t>Spodnji priključek:</t>
    </r>
    <r>
      <rPr>
        <sz val="8"/>
        <rFont val="Calibri"/>
        <family val="2"/>
        <charset val="238"/>
      </rPr>
      <t xml:space="preserve"> elastičen, stransko stabilen gumi-votel profil, 80 mm visok, pritrjen z alu-opornico na spodnji rob vrat. Izvedba skladno s smernicami GUV. (Fleksibilni ščitniki ne ustrezajo tem zahtevam!)</t>
    </r>
  </si>
  <si>
    <t>Dodatna oplata:</t>
  </si>
  <si>
    <t>Plošča preko celotne površine iz industrijskega veznega lesa AW 100, debelina 12 mm</t>
  </si>
  <si>
    <t xml:space="preserve">CENA NA ENOTO </t>
  </si>
  <si>
    <t>5.5.</t>
  </si>
  <si>
    <t>5.6.</t>
  </si>
  <si>
    <t>Športne dvorane – vratni element, 1-krilna notranja vrata</t>
  </si>
  <si>
    <t xml:space="preserve">Zvočna / toplotna izolacija, ki jo proizvajajo po celi površini vstavljene akustične izolacijske plošče mineralne volne 50 mm, nevnetljiva, toplotna prevodnost 0,04 W / (m * K). Tesnilo na okvirju in vratnem krilu kot trostranski obodni neopren – pregibno in ustno tesnilo, vstavljeno v profilnih utorih ter v spojih zlepljeno. </t>
  </si>
  <si>
    <t>Konstrukcija vrat izvedena tako, da omogoča krajšanje vrat do 20 mm brez težav.</t>
  </si>
  <si>
    <t xml:space="preserve"> najmanj 9-kratno lepljeni BFU-100, izvedba ploskovno elastična z zmanjševanjem sile najmanj 60%, pripravljenega za dodatno gradbeno oblaganje z 9 mm debeline – vezana plošča </t>
  </si>
  <si>
    <t xml:space="preserve">Izvedba ustrezno s standardom za telovadnice DIN 18032. </t>
  </si>
  <si>
    <t xml:space="preserve">Posebej je potrebno upoštevati vrzel med okvirjem in vratnim krilom. </t>
  </si>
  <si>
    <r>
      <t>Okvir vrat</t>
    </r>
    <r>
      <rPr>
        <sz val="8"/>
        <color theme="1"/>
        <rFont val="Calibri"/>
        <family val="2"/>
        <charset val="238"/>
        <scheme val="minor"/>
      </rPr>
      <t xml:space="preserve"> kot 3-stranska obodna profilna cev iz jekla, globina gradnje 50 mm z integriranimi utori za prislonska tesnila. </t>
    </r>
  </si>
  <si>
    <r>
      <t xml:space="preserve">Dvoranska </t>
    </r>
    <r>
      <rPr>
        <b/>
        <sz val="8"/>
        <color theme="1"/>
        <rFont val="Calibri"/>
        <family val="2"/>
        <charset val="238"/>
        <scheme val="minor"/>
      </rPr>
      <t>podvojitev</t>
    </r>
    <r>
      <rPr>
        <sz val="8"/>
        <color theme="1"/>
        <rFont val="Calibri"/>
        <family val="2"/>
        <charset val="238"/>
        <scheme val="minor"/>
      </rPr>
      <t xml:space="preserve"> poteka v ≥ 12 mm debeli vezani plošči </t>
    </r>
  </si>
  <si>
    <r>
      <t>Okovje</t>
    </r>
    <r>
      <rPr>
        <sz val="8"/>
        <color rgb="FF000000"/>
        <rFont val="Calibri"/>
        <family val="2"/>
        <charset val="238"/>
        <scheme val="minor"/>
      </rPr>
      <t xml:space="preserve"> - </t>
    </r>
    <r>
      <rPr>
        <sz val="8"/>
        <color theme="1"/>
        <rFont val="Calibri"/>
        <family val="2"/>
        <charset val="238"/>
        <scheme val="minor"/>
      </rPr>
      <t xml:space="preserve">3-delni, višinsko nastavljivi zvarni gradbeni trakovi z vzdržljivimi potisnimi krogličnimi ležaji, premer valja 20 mm, višina traku 180 mm. Vratno krilo s ključavnico za zaklepanje objekta (DIN 18251), uporabniška kategorija 3, zaprto iz nerjavečega jekla, pripravljeno iz PC. Gimnastična zaponka iz nerjavečega jekla V2A, rozeta garnitura iz nerjavečega jekla V2A, izdelana kot objektna oprema PC. Vtisek v okvirju je prekrit z dodatno pločevino za zaščito pred nelegiranim jeklom, kar preprečuje poškodbe prevleke na okvirju z zaskočnim zapahom. </t>
    </r>
  </si>
  <si>
    <r>
      <t xml:space="preserve">Dodatna oprema </t>
    </r>
    <r>
      <rPr>
        <sz val="8"/>
        <color rgb="FF000000"/>
        <rFont val="Calibri"/>
        <family val="2"/>
        <charset val="238"/>
        <scheme val="minor"/>
      </rPr>
      <t xml:space="preserve">za varnostno okovje v primeru panike za zasilno izhodno ključavnico na 1-krilnih vratih, vratno krilo z zaskočno ključavnico, ustrezno za notranja vrata, ključavnica z deljeno matico za funkcijo D, pri zunanjih vratih brez deljene matice s funkcijo zaklepanja E za garniture PC, dobava nerjavečega jekla ter vgradnja vrat. </t>
    </r>
  </si>
  <si>
    <t xml:space="preserve">SKUPAJ </t>
  </si>
  <si>
    <t xml:space="preserve">SKUPAJ VSA DELA </t>
  </si>
  <si>
    <t xml:space="preserve">KOMERCIALNI POPUST </t>
  </si>
  <si>
    <t xml:space="preserve">SKUPAJ Z POPUSTOM OSNOVA ZA DDV </t>
  </si>
  <si>
    <t>22% DDV</t>
  </si>
  <si>
    <t>SKUPAJ Z 22% DDV</t>
  </si>
  <si>
    <t xml:space="preserve">Vrata športne dvorane, ki ob odpiranju kot tudi ob odprtem stanju ne segajo v dvorano. Testirana varnost ob metu žoge (MPA Stuttgart). V zaprtem stanju stranska fuga ni večja kot 6 mm. Svetla višina prehoda najmanj 2300 mm. </t>
  </si>
  <si>
    <t>Nasprotna stran dvorane ohranja ploščo iz melanita, debeline 15 mm, leseni deli so lakirano podobno RAL-u, po izbiri naročnika, v skladu z dobavnim programom.</t>
  </si>
  <si>
    <r>
      <t>m</t>
    </r>
    <r>
      <rPr>
        <sz val="8"/>
        <rFont val="Arial"/>
        <family val="2"/>
        <charset val="238"/>
      </rPr>
      <t>²</t>
    </r>
  </si>
  <si>
    <t>SKUPAJ ŠPORTNI POD</t>
  </si>
  <si>
    <t>SKUPAJ NOTRANJA VRATA</t>
  </si>
  <si>
    <t xml:space="preserve">Dobava in vgradnja notranjih v zaključni sloj vezana plošča enaka kot v leseni stenski oblogi ali mehka zaščita v sestavi </t>
  </si>
  <si>
    <t>* Navijalna os premera 76 mm z ležaji in objemkami</t>
  </si>
  <si>
    <t xml:space="preserve">* Elektro mehanske varnostne naprave montirane na obeh straneh navijalne osi (EN 12604/12605i). </t>
  </si>
  <si>
    <t>* Elektro motor z reduktorjem (EN 12453) (230/400V - 1,1kW ali 230/400V - 1,5kW)</t>
  </si>
  <si>
    <t xml:space="preserve">SKUPAJ DELILNA ZAVESA PO ZGONJEM OPISU </t>
  </si>
  <si>
    <t>konstrukcija koša v obliki Y konstrukcije na nominalni višini 8000 mm širine konstrukcije 1200 mm z načinom zapiranja naprej preko elektro motorja, ki ima protipadno varovalo.</t>
  </si>
  <si>
    <t>Dobava in montaža stenskega zidnega koša z zapiranjem preko šarij nazaj v steno  za STRANSKO IGRIŠČE v sestavi:</t>
  </si>
  <si>
    <t xml:space="preserve">dobava in vgraditev stenske konstrukcije koša z zapiranjem po sistemu škarij in sicer nazaj v steno ter dolžino roke z odmikom od stene 170 cm. </t>
  </si>
  <si>
    <t>dobava in vgraditev sekurit košarkarske konstrukcije dimenzije 180x105 cm debeline 12 mm z mehko zaščito z izrezom za obroč.</t>
  </si>
  <si>
    <t>1.7.</t>
  </si>
  <si>
    <t>SKUPAJ PREDELNA ZAVESA in MREŽE NE OKNIH</t>
  </si>
  <si>
    <t xml:space="preserve">PREGRADNE ZAVESE in MREŽA NA OKNIH </t>
  </si>
  <si>
    <t xml:space="preserve">Dobava in montaža mreže na oknih, kjer je potrebno izvesti konstrukcijo za odmik od oken min. 15 cm, napeljati jekleno vrv 4 mm ter napeti mrežo, ki je narejena iz POLYPROPILENA debeline 4 mm v beli barvi z okenci velikosti 10 x 10 cm. Mreža se na jekleno vrv priprenja z jeklenimi karabini. </t>
  </si>
  <si>
    <t>7.</t>
  </si>
  <si>
    <t>8.</t>
  </si>
  <si>
    <t>9.</t>
  </si>
  <si>
    <t>10.</t>
  </si>
  <si>
    <t xml:space="preserve">Revizijska vrata za razne športne naprave - K4, PLEZALNE VRVI) na zapiranje preko ključavnice </t>
  </si>
  <si>
    <r>
      <t>m</t>
    </r>
    <r>
      <rPr>
        <sz val="8"/>
        <color theme="1"/>
        <rFont val="Calibri"/>
        <family val="2"/>
        <charset val="238"/>
      </rPr>
      <t>²</t>
    </r>
  </si>
  <si>
    <t xml:space="preserve">Dobava in dostavala vozićka za prevoz rokometnih golov, voziček dimenzije dolžine 3150 mm višine 2140 mm z nosilci za 2 gola in 4 vrtljivimi kolesi </t>
  </si>
  <si>
    <t>Dobava in vgradnja kompleta  tekmovalne odbojke v sestavi:</t>
  </si>
  <si>
    <t xml:space="preserve">dobava in vgradnja 2 kom mehke zaštite stebrov </t>
  </si>
  <si>
    <t xml:space="preserve">4 kom podporni T stebri zaradi dolžine mreže </t>
  </si>
  <si>
    <t xml:space="preserve">nosilec za stebrev ki se vgradi v skladišče dvorane </t>
  </si>
  <si>
    <t xml:space="preserve">Dobava in vgradnja puš za vtično bradljo narejeno iz neerjavečega jekla fi 40 mm in je narejena koničasto dolžine 350 mm z zapiralom za zazdržanje vtične bradlje. Puša se vgradi v priporavljen temelj dim 250 x250 globine ca 40 od končanega šortnega poda </t>
  </si>
  <si>
    <t xml:space="preserve">DELILNA ZAVESA SKUPAJ </t>
  </si>
  <si>
    <t>Skladiščna vrata po zgonjem popisu dim 2600 x 2600 mm</t>
  </si>
  <si>
    <t>OBLOGA VRAT - lesena stenska obloga iz vezane plošče debeline 12 mm enaka kot lesena stenska obloga (glede na načrt tui perforirane) ali pa mehka zaščita debeline 20 mm odvisno od pozicije vrat in načrta lesenih in mehkih oblog vel. cca 2600 x 2600 mm, robovi obdelani, lepljeno na vratno krilo vključno z vsem pritrdilnim materialom in vsemi potrebnimi fazami dela Mehka obloga položena po celotni površini vratnega krila ! Izvedba po detajlu arhitekta !</t>
  </si>
  <si>
    <t xml:space="preserve">LESENA AKUSTIČNA OBLOGA -STROPA </t>
  </si>
  <si>
    <t>SKUPAJ LESENA AKUSTIČNA OBLOGA -STROPA</t>
  </si>
  <si>
    <t xml:space="preserve">LESENA STENSKA IN MEHKE OBLOGE </t>
  </si>
  <si>
    <t xml:space="preserve">LESENA STROPNA OBLOGA </t>
  </si>
  <si>
    <t xml:space="preserve">VRATA - GARDEROBE, SKLADIŠČE TER VRATA ZA ELEKTRO OMARO, GA APARATE IN HIDRATE TER IGRALA </t>
  </si>
  <si>
    <t>VRATA - GARDEROBE, SKLADIŠČE TER VRATA ZA ELEKTRO OMARO, GA APARATE IN HIDRATE TER IGRALA</t>
  </si>
  <si>
    <t>SKUPAJ VRATA - GARDEROBE, SKLADIŠČE TER VRATA ZA ELEKTRO OMARO, GA APARATE IN HIDRATE TER IGRALA</t>
  </si>
  <si>
    <t>X.</t>
  </si>
  <si>
    <t xml:space="preserve">SEDEŽI NA FIKSNIH TRIBUNAH </t>
  </si>
  <si>
    <t xml:space="preserve">SKUPAJ SEDEŽNI DELI NA FIKSNIH TRIBUNAH </t>
  </si>
  <si>
    <r>
      <t>m</t>
    </r>
    <r>
      <rPr>
        <sz val="8"/>
        <color theme="1"/>
        <rFont val="Calibri"/>
        <family val="2"/>
        <charset val="238"/>
      </rPr>
      <t>¹</t>
    </r>
  </si>
  <si>
    <t>IX</t>
  </si>
  <si>
    <t xml:space="preserve">Dobava in vgradnja revizijskega okna pri kabinetu učitelja v sestavi </t>
  </si>
  <si>
    <t xml:space="preserve">Okno kontrolne sobe, fiksno zastekljeno z zmanjševanje sile </t>
  </si>
  <si>
    <t xml:space="preserve">1) Osnovni okenski okvir je izdelan kot štirinožni obod,konstrukcija okvirja iz jeklene profilne cevi 50 x 25 mm. </t>
  </si>
  <si>
    <t xml:space="preserve">Debelina materiala najmanj 2 mm. </t>
  </si>
  <si>
    <t xml:space="preserve">2) Profiliran leseni okvir s prečnim prerezom 64 x 38 mm, z nihajnimi elementi, ki absorbira tako gibanje vzmeti kot tudi debelino stekla. </t>
  </si>
  <si>
    <t>Vogali okvirja osnovnega okenskega okvirja in okvirja pokrova so varjeni, brušeni in ravni.</t>
  </si>
  <si>
    <t>Površina osnovnega okenskega in okvirja pokrova okvirja razmaščena, nato pa prašno lakirana v fini strukturi z dvokomponentno poliestrsko prevleko (po DIN EN 13438 + DIN 55633). Barva podobna RAL 7016.</t>
  </si>
  <si>
    <t xml:space="preserve">Površina lesenega okvirja v istem barvnem tonu z 2 komponentama laka, lakirano na poliuretanski osnovi. </t>
  </si>
  <si>
    <t>Fiksna zasteklitev z 10 mm laminiranim varnostnim steklom (VSG). Steklo, ki je na obeh straneh pritrjeno v stekleni gumirani kakovosti EPDM.</t>
  </si>
  <si>
    <t>Montaža se izvede v podboje ali se pomakne v globino hale, ustrezno stenski sestavi. Pritrditev se opravi z jeklenim kotom z min. debelino 5 mm, fina nastavitev je možna z vgrajenimi režami, ponujena znamka tipa PTS ali enakovredno. Element je poravnan v višini, usmerjen v liniji,, popolnoma prilegajoč se neposrednim komponentam, pritrjen na tla. Tehnika pritrjevanja mora biti razporejena tako, da postane nevidna. Uporabljajte samo homologirane moznike in vijake, primerne za zidanje.</t>
  </si>
  <si>
    <t xml:space="preserve">SKUPAJ REVIZIJSKO OKNO PRI KABINETU UČITELJA </t>
  </si>
  <si>
    <t xml:space="preserve">DROGOVI ZA PLEZANJE - K4, PLEZALNA VRV NIZKA PLEZALNA STENA,  LETVENIKI IN VTIČNI DROG </t>
  </si>
  <si>
    <t xml:space="preserve">Dobava in vgraditev nizke - bolder  plezalne stene širine 10 m in višine 4 m v sestavi </t>
  </si>
  <si>
    <t>PREDELNA ZAVESA  MREŽE NA OKNIH</t>
  </si>
  <si>
    <t>•Poliesterska tkanina obojestransko prevlečena z PVC, sestava samo iz materialov, ki so registrirani v skladu z REACH regulativam pri ECHA( evropska agencija za kemikalije), pretržna trdnost 4000N/5 cm po EN ISO 1421/1,  material standard barva: Vanilija ali Siva, samougasljivo v stopnji B, skladno z EN 13501-1+A1: 2009, teža min. 1200 g/m2</t>
  </si>
  <si>
    <t>Podkonstrukcija standard montaža s strani na nosilec, steno ali pod strop, maks. odmik 0,5m</t>
  </si>
  <si>
    <t>Barva kovinskih delov po RAL karti po izbiri investitorja oz projektanta</t>
  </si>
  <si>
    <t xml:space="preserve"> Barva lakiranih delov RAL po naročilu</t>
  </si>
  <si>
    <t>dobava in vgradnja  nastavitev koša po višini in sicer od 260 - 305 cm.</t>
  </si>
  <si>
    <t>Dobava in vgradnja koša vadbo meta - manjši otroci z konstrukcojo z odmikom od stene ca 50 - 70 cm z zapiranje levo ali deno ter nastvitev po višini od 260 do 305 cm; cena za jema leseno MDF ploščo bele barve dim 120 x 90 cm debelien 20 mm z mehko zaščito spodnjega roba ter fiknsi koš z mrežico.</t>
  </si>
  <si>
    <t>dobava tipkovnice za upravljanje semaforja z vsemi pravili posameznih športov</t>
  </si>
  <si>
    <t xml:space="preserve">dobava sirene za označevanje konca tekme čerttine polčasa </t>
  </si>
  <si>
    <t xml:space="preserve">Dostavit tehnični list ter ateest skladnosti semaforja skladno z DIN 18032 del 3 odportnost na udarce z žogo ter FIBA certifikat </t>
  </si>
  <si>
    <t xml:space="preserve">Skupaj semafor </t>
  </si>
  <si>
    <t>Dobava in vgradnja LED traku - ORANŽNE IN RDEČE BARVE montirano na tablo glavnega koša - za označitev konec napada</t>
  </si>
  <si>
    <t>Dobava in vgraditev   semaforja dimenzije minimalno  3300 x  1900 mm debeline minimalno  80  mm ki prikazuje čas in rezultat za športe: košarka, odbojka,  rokomet, futsal ... v naslednji sestavi</t>
  </si>
  <si>
    <t xml:space="preserve">Na semaforju je prikazano: čas tekme 4 številke velikosti minimalno 30 cm; perioda ( četrtina, polčas) številka velikost minimalno 23 cm; rezulatat z 3 številkami po ekipi velikosti minimalno 30 cm; število faulov po ekipi številke velikosti minimalno 23 cm v primeru izponjega bonusa se pojavi kvadrat ( košarka); puščica za servis pri odbojki; er število odmorov krogec ( 3 na ekipo)  </t>
  </si>
  <si>
    <t xml:space="preserve">izpis imena ekipčrke velikosti minimalno 16 cm in do 12 črk; prikaz številke igralca od 00 -99 velikosti minimalno  16 cm; število osebnih napak od 0-5 velikosti minimalno 16 cm ter število doseženih (točk in golov) številke višine  minimalno 16 cm </t>
  </si>
  <si>
    <t xml:space="preserve">izključni igralci pri rokometu za 2 igralca na ekipo; prikazuje se št. Izključnega igralca 2 številki ( od 00 -99) ter čas izključitve - 4 številke minimalne velikosti 16 cm </t>
  </si>
  <si>
    <t xml:space="preserve">Dobava in vgraditev semarorja za čas napada pri košarki minimalne dimenzije širine 500 mm x 550 mm višine  debeline 85 mm, ki se montira na glavna koša. Semafor prikazuje preostanek časa tekme številke velikosti minimalne  13cm  in čas napada 4 številke velikosti minimalno  25 cm, zadnjih 5 sekund v stotinkah. V ceno je zajeta tudi tipkovnica za upravljanje semaforja   </t>
  </si>
  <si>
    <t>DROGOVI ZA PLEZANJE - K4, PLEZALNA VRVI, PLEZALNA STENA NIZKA, LETVENIKI FIKSNI in ODPIRANJE , VTIČNI DROG  in SLACKLINE</t>
  </si>
  <si>
    <t>SKUPAJ PLEZALA in OSTALA OPRREMA</t>
  </si>
  <si>
    <t xml:space="preserve">dobava in vgradnja  dodatnih kvadratnih puš dimenzije 80 x 80 mm globine 350 mm, ki se vgradi 40 mm pod zgornjim robom športnega poda </t>
  </si>
  <si>
    <t>dobava in polaganje drugega sloja lesene elastične podkonstrukcije, ki je položen prečno na podkonstrukcijo športnega poda</t>
  </si>
  <si>
    <t xml:space="preserve">Skupna višina športnega poda znaša 200 - 250 mm </t>
  </si>
  <si>
    <t>Dobava in vgraditev fiksnih letvenikov dim 200 x 260 cm. Letvenik zajema: leseno ogrodje iz kvalitetnega smerekovega lesa, 16 ovalnih prečnih letvic iz jesenovega lesa. Pritrjevanje preko L profila dim 160 x 50 mm direktno na steno in letvenik ter z pritjevanjem v parket z U profilom. PK ponudbi je potrebno priložit je potrebno certifikat  skaldno EN 12346 ter tehnični načrt ( list)  naprave z vsemi potrebnimi podatki.</t>
  </si>
  <si>
    <t>Dobava in vgraditev letvenikov na odpiranje dim 200 x 260 cm. Letvenik zajema: leseno ogrodje iz kvalitetnega smerekovega lesa, 16 ovalnih prečnih letvic iz jesenovega lesa. Pritrjevanje preko L profila dim 160 x 50 mm direktno na steno + vgradnja puše za pritrditev letvenika, ko se postavi v odprti položaj. K ponudbi je potrebno priložit je potrebno certifikat  skaldno EN 12346 ter tehnični načrt ( list)  naprave z vsemi potrebnimi podatki.</t>
  </si>
  <si>
    <t>Dobava in vgraditev plezala - PLEZANA VRV v sestavi: nosilna kostrukcija v obliki C profila z prevoznim utorom preko sistem pletenice ki se vgradi na glavne nosilce dvorane. Cena zajema 5 vrvi premera 32 mm dolžine 640 cm ter z označbo na dolžini 600 cm. Vrvi v zaprtem stanju se vgradijo na steno dvorane in so zaprte v mehki zaščiti stene. KK ponudbi je potrebno priložit je potrebno certifikat  skaldno EN 12346 in EN 913 ter tehnični načrt ( list)  naprave z vsemi potrebnimi podatki.. V ceno je potrebno upoštevat tudi premostitveno podkonstrukcijo z nosilci dim 120 x 80 mm dolžine 6000 mm 4 kom ki se pritrdijo na glavne nosilce dvorane.</t>
  </si>
  <si>
    <t>Dobava in vgraditev večnamenskega vtičnega gimnastičnega droga v sestavi: 5 kom talna puša ki vgradi v pripravljan temelj; 5 kom ALU vtični drog; 5 kom prečka vtičnega droga; 10 kom zapiralo za prečke vtičnega droga; ter nosilci v skladišču orodja. K ponudbi je potrebno priložit je potrebno certifikat  skaldno EN 12197 ter tehnični načrt ( list)  naprave z vsemi potrebnimi podatki</t>
  </si>
  <si>
    <t xml:space="preserve">Dobava in vgradnja dodatne vtična puša za vtični drog iz jekla dim. Ø 102 mm, dolžine 500 mm ki se vgradi v beton skladno z načrtom športne opreme </t>
  </si>
  <si>
    <t xml:space="preserve">1 kom ALU steber z napenjalcem in regulacijo višine mreže od 190 cm do 250 cm </t>
  </si>
  <si>
    <t>1 kom ALU steber brez napenjalca in z regulacije višine mreže od 190 cm do 250 cm</t>
  </si>
  <si>
    <t xml:space="preserve">dobava in vgradnja 2 kom, ki se vgradi v pripravljnen temelj </t>
  </si>
  <si>
    <t xml:space="preserve">dobava in vgraditev šolske mreža za odbojko debeline 3 mm skladno z pravili odbojke </t>
  </si>
  <si>
    <t xml:space="preserve">k ponudbi priložiti certifikat/atest skladno z  EN 1271 ter tehnični list ponujenega proizvoda  </t>
  </si>
  <si>
    <t>2 kom ALU vtičnega stebra za badminton z zatičem za napenjanje mreže.</t>
  </si>
  <si>
    <t>1 kom sredinski ALU vtični steber za badminton z zatičem za pritrjevanje mreže na obeh straneh stebra.</t>
  </si>
  <si>
    <t xml:space="preserve">3 kom ALU puša, ki se vgradi v pripravljen temelj </t>
  </si>
  <si>
    <t xml:space="preserve">1 kom mreža za badminton debeline 3 mm z okenci velikosti 20 x 20 mm dolžine 22,5 m. </t>
  </si>
  <si>
    <t xml:space="preserve">1 kom mreža za badminton debeline 3 mm z okenci velikosti 20 x 20 mm dolžine 6,6 m. </t>
  </si>
  <si>
    <t xml:space="preserve">navijalec mreže  ter voziček za mrežo </t>
  </si>
  <si>
    <t xml:space="preserve">k ponudbi priložiti certifikat/atest skladno z  EN 1509 ter tehnični list ponujenega proizvoda  </t>
  </si>
  <si>
    <t xml:space="preserve">Dobava in vgradnja premostitvene podkonstrukcije za mehko zaščito sestavljeno jeklenih kotnikov 70 x70 mm globine do  ca 250  mm vgrajenih na vsakih 600 mm </t>
  </si>
  <si>
    <t xml:space="preserve">dobava in polaganje lesene elastične podkonstrukcije Podkosntrukcija dvignjena z kockami za dvig zaradi talnega ogrevanja  </t>
  </si>
  <si>
    <t>dobava in polaganje večslojnega panelnega parketa drevesne vrste HRAST ali JESEN minimalne debeline 20 mm  z minimalno 5,4 mm masivnega sloja. Večslojni panelni parket tovarniško brušen.</t>
  </si>
  <si>
    <t xml:space="preserve">3x no  lakiranje z 2KPU lakom na vodni osnovi za športne dvorane. Lak mora imeti a-test drsnosti skladen z EN 14904 </t>
  </si>
  <si>
    <t>dobava in vgraditev zaključnih letev, ki so v funkciji prezračevanja športnega poda</t>
  </si>
  <si>
    <t>Ob oddaji ponudbe dostaviti zgoraj navedene ateste in certifikate</t>
  </si>
  <si>
    <t xml:space="preserve">dobava in polaganje toplotno zvočne izolacije z zaključnim slojem z ALU folijo debeline 120 mm faktorjem prevodnosti ƛ 0,035,  kaširan z ALU folijo  </t>
  </si>
  <si>
    <t>Ob oddaji ponudbe dostaviti zgoraj navedene ateste in certifikate.</t>
  </si>
  <si>
    <t>Dobava in vgradnja delilne  zavese dim 20x 10m:</t>
  </si>
  <si>
    <t>Dobava in priklop elektro dvižne delilne zavese iz poliestrske tkanine s standardnim pogonom, s pripravo vse potrebne električne napeljave . Upravljanje preko stikal na vidnem mestu, kontrolna omarica, s ključem za izklop napetosti in tipko za dvig spust, se namesti na zid, kjer je pogled na rokovanje zavese nemoten. Konstrukcija mora biti skladna z DIN 18032/4</t>
  </si>
  <si>
    <t>Dobava in vgradnja drogov za plezanje z odpiranjem in zapiranjem levo in desno v lesni del stenske obloge in mehke zaščite. Sestava je sledeča: sistem za odpiranje in zapiranje drogov za plezanje (2 levo in 2 desno), 4 kom teleskopske roke z funkcijom odpiranja in zapiranja drogov -stebrov; 4 kom stebri - drogovi premera Ø 42 mm dolžine 4810 mm; 4 kom talne  ploščice Ø 75 mm pritrjene v športni pod z vijaki.  K ponudbi priložiti certifikat skladno z EN 12346 ter tehnični načrt naprave z vsemi potrebnimi podatki.</t>
  </si>
  <si>
    <t>Dobava in vgradnja nizke - bolder plezalne stene. Dimenzija dolžina  10 m in višina 4,0 m.  Plezalna stena je narejena iz vezane plošče minimalne debeline 18 mm, ki je barvana in peskana v barvi po izboru naročnika ( 4 osnovne barve); podkostrukcija je narejena iz železnih in lesenih profilov, železni deli so barvani z temljno barvo in niso vidni; cena zajema 280  kom plezalnih oprimkov različnih veliksoti in barv. Razporeditev na način_: 10% velikosti XS; 10% velikosti S; 10% velikosti S; 20% veliksoti L; 30% velikosti XL, ter 20% velikosti XXL od skupne količine  Oprimki so pritrjeni v pripravljene navoje z vijaki M10 X 30 - 70 mm ; Stena je sestavljena na način da ima vključeno ravne  segmente ter previse 50 cm. Načrt stene naredi vsak dobavitelj sam. Cena zajema celotno premostitveno podkonstrukcijo; Celotna sestavna je narejena in ima certifikat skaldno z EN12572-1</t>
  </si>
  <si>
    <t xml:space="preserve">Dobava in vgradnja ravnotežnega sistema, ki vključuje: 1 kom vtični steber premera fi 102 mm dolžine 1100 mm z napenjalcem in 1 kom vtični steber z premerom fi 102 mm z nosilcem s pritrdilom, dolžine 1100 mm, vrv za hojo širine 50 mm dolžine 15 m.   K ponudbi je potrebno priložit je potrebno certifikat  skaldno EN 913 ter tehnični načrt ( list)  naprave z vsemi potrebnimi podatki. </t>
  </si>
  <si>
    <t xml:space="preserve">Dobava in vgradnja dodatne puše za hojo po vrvi; puša premere 102 mm globine 500 mm, betonirane v pripravljen temelj </t>
  </si>
  <si>
    <t>Dobava in montaža elektro dvižnih stropnih košev za GLAVNO IGRIŠČE v sestavi:</t>
  </si>
  <si>
    <t>premostitvena nosilna podkonstrukcija za glavni koš z nosilci dim 120 x 80 mm debeline 5 mm</t>
  </si>
  <si>
    <t xml:space="preserve">okvir za košarkarsko ploščo s ploščo za pritrditev koša ter regulacijo višine obroča in table z višine 305 cm na višino 260 cm  </t>
  </si>
  <si>
    <t xml:space="preserve">Stikalo za uporavljanje koša je v skupni športni komandni omarici </t>
  </si>
  <si>
    <t xml:space="preserve">Dobava in vgraditev  ROKOMETNEGA GOLA dimenzije 300 x 200 cm globine 100 cm. Cena zajema sledeče: ALU okvir rokometnega gola dim 300 x200 cm vratnice dim 80 x 80 mm,mrežo za rokometni gol debeline 4 mm z dodatno visečo mrežo za rokomet. K ponudbi priložit certifikat EN749 in IHF certifikat. Barva gola po dogovoru z arhitektom - naročnikom </t>
  </si>
  <si>
    <t xml:space="preserve">Ponudba mora zajemati dovod elektro kabla ter UTP kabla  do semaforjev in  zapisnikarske mize.  </t>
  </si>
  <si>
    <t>dobava in vgraditev mehke zaščite v ploščah širine 94 cm višine 260 cm minimanlno debeline 22 mm. Na elastični del mehke zaščite iz  velurja. Celota se lepi na že pripravljeno podlago. Zarobljene so vse tri  stranice mehke zaščite.</t>
  </si>
  <si>
    <r>
      <t xml:space="preserve">Dobava in vgraditev akustične obloge v naslednji sestavi: dobava in vgradnja lesena podkonstrukcije ter kotniki za uravnavnje globine in ravnine sten. Drugi sloj pod konstrukcije je narejeno slepi pod  iz vezane ploče   in je pritrjeno na prvi sloj pod konstrukcije. Med podkonstrukcijo  se vgradi toplotno zvočna izolacija debeline 50 mm, ter paropropustna folija ali filc črne barve. Zaključni sloj akustične obloge je narejen iz vezane plošče BREZA  minimalne debeline 12 mm in je vidno privijačen  v BB kvaliteti, prelakirana z brezbarvbnim lakom na vodni osnovi. Plošče perforirane, s premerom </t>
    </r>
    <r>
      <rPr>
        <sz val="8"/>
        <rFont val="Arial"/>
        <family val="2"/>
        <charset val="238"/>
      </rPr>
      <t>Ø8</t>
    </r>
    <r>
      <rPr>
        <sz val="8"/>
        <rFont val="Calibri"/>
        <family val="2"/>
        <charset val="238"/>
      </rPr>
      <t xml:space="preserve"> mm na osnem razmaku 32 mm ( 80% perforiranih plošče, 20% cele plošče, oziroma po elaboratu akustike). Razpored plošč določi projektant.  K ponudbi priložiti atest skladno z DIN18032 del 3 odpornost na udarce žoge ter tehnični načrt ponujenega sistema </t>
    </r>
  </si>
  <si>
    <t>Dobava in vgradnja premostitvene podkonstrukcije strop iz lesa dim 45/ 50 mm x 145/150 mm dolžine 5800 mm položeni med lesene strešne nosilce, na razmiku cca 1000 mm z vmesnimi "3x škarjami", s pritrditvenim materialom.</t>
  </si>
  <si>
    <t>Dobava in vgraditev akustične obloge v naslednji sestavi: dobava in vgradnja lesene  podkonstrukcije. Drugi sloj pod konstrukcije je narejen iz vezane ploče pritrjen na prvi sloj pod konstrukcije. Med podkonstrukcijo  se vgradi toplotno zvočna izolacija debeline 50 mm, ter paropropustna folija ali filc črne barve. Zaključni sloj akustične obloge je narejen iz vezane plošče BREZA minimalne debeline 15 mm in je vidno privijačen v BB kvaliteti, prelakiran z brezbarvbnim lakom na vodni osnovi. Plošče perforirame s premeromø 8 ali  16 mm na osnem razmaku 32 mm (80% perforiranih plošče, 20 % cele plošče, po elaboratu akustike.) Razpored plošč določi projektant. K ponudbi priložiti atest skladno z DIN18032 del 3 odpornost na udarce žoge ter tehnični načrt ponujenega sistema</t>
  </si>
  <si>
    <t>Vratni sistem:</t>
  </si>
  <si>
    <t>Skladno z  EN 13241-1 s certifikatom notificiranega testnega mesta. Vratni element za mero skupne odprtine 2600x 2600 mm</t>
  </si>
  <si>
    <t>1 protiutežna vrata</t>
  </si>
  <si>
    <t>Utorni in vzmetni opaž brez profilnega utora, debelina 17 mm, krovna širina ca. 85 mm ali 136 mm enostransko navpičen / vodoraven opaž</t>
  </si>
  <si>
    <t xml:space="preserve">Revizijska vrata dim 460 x 2000 mm z odpiranjem vrat 90° </t>
  </si>
  <si>
    <t xml:space="preserve">Revizijska vrata za razne športne naprave - ZA ELEKTRO STIKALA, GASILNE APARATE TER HIDRANTE na zapiranje preko ključavnice </t>
  </si>
  <si>
    <t>Revizijska vrata dim 600 X 600 mm z odpiranjem vrat 90° .</t>
  </si>
  <si>
    <t xml:space="preserve">DŠ x DV* 1000x 2200 mm     </t>
  </si>
  <si>
    <t xml:space="preserve">Posebna konstrukcija je sestavljena iz: </t>
  </si>
  <si>
    <t>Kvaliteta tesnilne gumice EPDM, profilne cevi varjene in zbrušene. Površina razmaščena in fosfatirana, nato pa prašno lakirana v fini strukturi z dvokomponentno poliestrsko prevleko (po DIN EN 13438 + DIN 55633). Barva podobna RAL 7016.</t>
  </si>
  <si>
    <r>
      <t>Vratno krilo</t>
    </r>
    <r>
      <rPr>
        <sz val="8"/>
        <color theme="1"/>
        <rFont val="Calibri"/>
        <family val="2"/>
        <charset val="238"/>
        <scheme val="minor"/>
      </rPr>
      <t xml:space="preserve"> kot 4-stransko obodna ploskovno-vezna profilna cev, izdelano iz jekla z integriranimi utori za prislonska tesnila, varjeno in zbrušeno, z dvema vodoravnima cevema v višini zaklepanja. Površina razmaščena in fosfatirana, nato pa prašno lakirana v fini strukturi z dvokomponentno poliestrsko prevleko (po DIN EN 13438 + DIN 55633). Barva podobna RAL 7016.</t>
    </r>
  </si>
  <si>
    <r>
      <t>Montaža</t>
    </r>
    <r>
      <rPr>
        <sz val="8"/>
        <color theme="1"/>
        <rFont val="Calibri"/>
        <family val="2"/>
        <charset val="238"/>
        <scheme val="minor"/>
      </rPr>
      <t xml:space="preserve"> se izvede v podboje ali se pomakne v globino hale, ustrezno stenski sestavi. Pritrditev se opravi z jeklenim kotom z min. debelino 5 mm, fina nastavitev je možna z vgrajenimi režami. Potrebno je uporabljati samo homologirane moznike in vijake, primerne za zidanje. Pritrditev z nabojnimi napravami ni dovoljena.</t>
    </r>
  </si>
  <si>
    <t>Poleg tega je omogočena naknadna prilagoditev vrat. Pritrditev pločevine si mora 3-kratno slediti. Pritrditev ključavnice in zaporna pločevina poteka  z vijačenjem. Minimalna dolžina vijačenja je 3 mm in se doseže s pretočnimi vrtinami. Pritrditev samo v debelini materiala ni dovoljena.</t>
  </si>
  <si>
    <t xml:space="preserve">Konstrukcija je sestavljena iz 3 postavljenih okvirnih sistemov: </t>
  </si>
  <si>
    <r>
      <t xml:space="preserve">DŠ x DV* </t>
    </r>
    <r>
      <rPr>
        <b/>
        <sz val="8"/>
        <color rgb="FF000000"/>
        <rFont val="Calibri"/>
        <family val="2"/>
        <charset val="238"/>
        <scheme val="minor"/>
      </rPr>
      <t>2000 x 1300</t>
    </r>
    <r>
      <rPr>
        <sz val="8"/>
        <color rgb="FF000000"/>
        <rFont val="Calibri"/>
        <family val="2"/>
        <charset val="238"/>
        <scheme val="minor"/>
      </rPr>
      <t xml:space="preserve"> mm </t>
    </r>
  </si>
  <si>
    <t>3) Okvir pokrova, ki je nameščen na strani dvorane, iz kotnega jekla, vpogledna širina max. 40, globina 20mm. Da je zasteklitev   še vedno dostopna, mora biti okvir za pokrov odstranljiv.</t>
  </si>
  <si>
    <t xml:space="preserve">Dobava in vgradnja sedežnega mesta na območju betonskih tribun, narejeno iz vezane plošče debeline 21 mm drevesne vrste BREZA kvalitete BB, vsi robovi so zaobljeni z radijem 5 mm, vidni in nevidni deli so lakirani z 2 KPU lakom na vodni osnovi, ki je UV obstojen. Klop pritrjena na betonsko konstrukcijo - stopnice, vezana plošča je pritrjena direktno na betonsko konstrukcijo z vijaki. Klop globine  360 mm, čelni del širine 100 mm debeline 18 mm iz vezane plošče BREZA ( vse karakteristike enake kot sedežni del) lakirano z KPU lakom na vodni osnov. Čelni del pritrjen na sedežni del s folcanjem in lepljenjem.    </t>
  </si>
  <si>
    <t>Dobava in polaganje športnega poda, ustrezati skladnost z  EN 14904 v sestavi:</t>
  </si>
  <si>
    <t>BLAZINE POD PLEZALNO STENO: Dobava in dostava varovalnih blazin, debeline 30 cm. Spajanje blazin s trakovi. Pritrjenavnje blazin na plezalno steno z pritrjevalnim trakom.</t>
  </si>
  <si>
    <t>K ponudbi je potrebno priložit je potrebno certifikat  skaldno EN 1270 ter tehnični načrt ( list)  naprave z vsemi potrebnimi podatki</t>
  </si>
  <si>
    <t xml:space="preserve">Dobava in vgradnja premostitvene poskonstrukcije za mehko zaščito sestavljeno iz lesenih moralov dim 40 x 48 mm vgrajenih na vsakih 500 mm iz vezane plošče ali OSB plošče po celotni površini minimalne  debeline 9 mm </t>
  </si>
  <si>
    <t xml:space="preserve">k ponudbi priložiti  tehnični list ponujenega proizvoda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</si>
</sst>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1]"/>
  </numFmts>
  <fonts count="20" x14ac:knownFonts="1">
    <font>
      <sz val="11"/>
      <color theme="1"/>
      <name val="Calibri"/>
      <family val="2"/>
      <charset val="238"/>
      <scheme val="minor"/>
    </font>
    <font>
      <sz val="8"/>
      <name val="Calibri"/>
      <family val="2"/>
      <charset val="238"/>
      <scheme val="minor"/>
    </font>
    <font>
      <b/>
      <sz val="8"/>
      <name val="Calibri"/>
      <family val="2"/>
      <charset val="238"/>
      <scheme val="minor"/>
    </font>
    <font>
      <b/>
      <sz val="10"/>
      <name val="Calibri"/>
      <family val="2"/>
      <charset val="238"/>
    </font>
    <font>
      <sz val="10"/>
      <name val="Calibri"/>
      <family val="2"/>
      <charset val="238"/>
    </font>
    <font>
      <sz val="8"/>
      <name val="Calibri"/>
      <family val="2"/>
      <charset val="238"/>
    </font>
    <font>
      <sz val="10"/>
      <name val="Arial"/>
      <family val="2"/>
      <charset val="238"/>
    </font>
    <font>
      <b/>
      <sz val="8"/>
      <name val="Calibri"/>
      <family val="2"/>
      <charset val="238"/>
    </font>
    <font>
      <u/>
      <sz val="8"/>
      <name val="Calibri"/>
      <family val="2"/>
      <charset val="238"/>
    </font>
    <font>
      <b/>
      <sz val="10"/>
      <name val="Calibri"/>
      <family val="2"/>
      <charset val="238"/>
      <scheme val="minor"/>
    </font>
    <font>
      <sz val="10"/>
      <name val="Arial CE"/>
      <charset val="238"/>
    </font>
    <font>
      <sz val="10"/>
      <name val="Calibri"/>
      <family val="2"/>
      <charset val="238"/>
      <scheme val="minor"/>
    </font>
    <font>
      <sz val="8"/>
      <name val="Arial"/>
      <family val="2"/>
      <charset val="238"/>
    </font>
    <font>
      <b/>
      <sz val="8"/>
      <color rgb="FF000000"/>
      <name val="Calibri"/>
      <family val="2"/>
      <charset val="238"/>
      <scheme val="minor"/>
    </font>
    <font>
      <sz val="8"/>
      <color theme="1"/>
      <name val="Calibri"/>
      <family val="2"/>
      <charset val="238"/>
      <scheme val="minor"/>
    </font>
    <font>
      <b/>
      <sz val="8"/>
      <color theme="1"/>
      <name val="Calibri"/>
      <family val="2"/>
      <charset val="238"/>
    </font>
    <font>
      <sz val="8"/>
      <color rgb="FF000000"/>
      <name val="Calibri"/>
      <family val="2"/>
      <charset val="238"/>
      <scheme val="minor"/>
    </font>
    <font>
      <b/>
      <sz val="8"/>
      <color theme="1"/>
      <name val="Calibri"/>
      <family val="2"/>
      <charset val="238"/>
      <scheme val="minor"/>
    </font>
    <font>
      <sz val="8"/>
      <color theme="1"/>
      <name val="Calibri"/>
      <family val="2"/>
      <charset val="238"/>
    </font>
    <font>
      <b/>
      <sz val="10"/>
      <color theme="1"/>
      <name val="Calibri"/>
      <family val="2"/>
      <charset val="23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theme="0" tint="-4.9989318521683403E-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10" fillId="0" borderId="0"/>
  </cellStyleXfs>
  <cellXfs count="187">
    <xf numFmtId="0" fontId="0" fillId="0" borderId="0" xfId="0"/>
    <xf numFmtId="0" fontId="1" fillId="0" borderId="0" xfId="0" applyFont="1" applyAlignment="1">
      <alignment horizontal="center" wrapText="1"/>
    </xf>
    <xf numFmtId="0" fontId="2" fillId="0" borderId="1" xfId="0" applyFont="1" applyBorder="1" applyAlignment="1">
      <alignment vertical="center" wrapText="1"/>
    </xf>
    <xf numFmtId="0" fontId="2" fillId="0" borderId="2" xfId="0" applyFont="1" applyBorder="1" applyAlignment="1">
      <alignment vertical="center" wrapText="1"/>
    </xf>
    <xf numFmtId="4" fontId="2" fillId="0" borderId="2" xfId="0" applyNumberFormat="1" applyFont="1" applyBorder="1" applyAlignment="1">
      <alignment horizontal="center" vertical="center" wrapText="1"/>
    </xf>
    <xf numFmtId="0" fontId="1" fillId="0" borderId="3" xfId="0" applyFont="1" applyBorder="1" applyAlignment="1">
      <alignment horizontal="center" wrapText="1"/>
    </xf>
    <xf numFmtId="0" fontId="1" fillId="2" borderId="0" xfId="0" applyFont="1" applyFill="1"/>
    <xf numFmtId="0" fontId="3" fillId="2" borderId="4" xfId="0" applyFont="1" applyFill="1" applyBorder="1" applyAlignment="1">
      <alignment horizontal="left" vertical="top" wrapText="1"/>
    </xf>
    <xf numFmtId="0" fontId="1" fillId="2" borderId="6" xfId="0" applyFont="1" applyFill="1" applyBorder="1"/>
    <xf numFmtId="0" fontId="1" fillId="0" borderId="0" xfId="0" applyFont="1"/>
    <xf numFmtId="0" fontId="5" fillId="0" borderId="4" xfId="0" applyFont="1" applyBorder="1" applyAlignment="1">
      <alignment horizontal="left" vertical="top" wrapText="1"/>
    </xf>
    <xf numFmtId="0" fontId="5" fillId="0" borderId="5" xfId="1" applyFont="1" applyBorder="1" applyAlignment="1">
      <alignment wrapText="1"/>
    </xf>
    <xf numFmtId="0" fontId="1" fillId="0" borderId="6" xfId="0" applyFont="1" applyBorder="1"/>
    <xf numFmtId="0" fontId="7" fillId="0" borderId="7" xfId="0" applyFont="1" applyBorder="1" applyAlignment="1">
      <alignment horizontal="justify" vertical="top" wrapText="1"/>
    </xf>
    <xf numFmtId="0" fontId="7" fillId="0" borderId="4" xfId="0" applyFont="1" applyBorder="1" applyAlignment="1">
      <alignment horizontal="left" vertical="top" wrapText="1"/>
    </xf>
    <xf numFmtId="0" fontId="8" fillId="0" borderId="5" xfId="1" applyFont="1" applyBorder="1" applyAlignment="1">
      <alignment wrapText="1"/>
    </xf>
    <xf numFmtId="14" fontId="5" fillId="0" borderId="4" xfId="0" applyNumberFormat="1" applyFont="1" applyBorder="1" applyAlignment="1">
      <alignment horizontal="left" vertical="top" wrapText="1"/>
    </xf>
    <xf numFmtId="0" fontId="5" fillId="2" borderId="4" xfId="0" applyFont="1" applyFill="1" applyBorder="1" applyAlignment="1">
      <alignment horizontal="left" vertical="top" wrapText="1"/>
    </xf>
    <xf numFmtId="0" fontId="5" fillId="0" borderId="5" xfId="0" applyFont="1" applyBorder="1" applyAlignment="1">
      <alignment vertical="top" wrapText="1"/>
    </xf>
    <xf numFmtId="0" fontId="5" fillId="0" borderId="4" xfId="0" applyFont="1" applyBorder="1" applyAlignment="1">
      <alignment horizontal="left" vertical="top"/>
    </xf>
    <xf numFmtId="0" fontId="5" fillId="0" borderId="5" xfId="0" applyFont="1" applyBorder="1" applyAlignment="1">
      <alignment horizontal="justify" vertical="top" wrapText="1"/>
    </xf>
    <xf numFmtId="0" fontId="1" fillId="0" borderId="5" xfId="0" applyFont="1" applyBorder="1" applyAlignment="1" applyProtection="1">
      <alignment vertical="top" wrapText="1"/>
      <protection hidden="1"/>
    </xf>
    <xf numFmtId="0" fontId="5" fillId="2" borderId="4" xfId="0" applyFont="1" applyFill="1" applyBorder="1" applyAlignment="1">
      <alignment horizontal="left" vertical="top"/>
    </xf>
    <xf numFmtId="0" fontId="5" fillId="2" borderId="5" xfId="0" applyFont="1" applyFill="1" applyBorder="1" applyAlignment="1">
      <alignment horizontal="justify" vertical="top" wrapText="1"/>
    </xf>
    <xf numFmtId="0" fontId="5" fillId="0" borderId="5" xfId="0" applyFont="1" applyBorder="1" applyAlignment="1">
      <alignment horizontal="justify" vertical="center" wrapText="1"/>
    </xf>
    <xf numFmtId="0" fontId="3" fillId="2" borderId="5" xfId="0" applyFont="1" applyFill="1" applyBorder="1" applyAlignment="1">
      <alignment horizontal="center" vertical="center"/>
    </xf>
    <xf numFmtId="4" fontId="3" fillId="2" borderId="5" xfId="0" applyNumberFormat="1" applyFont="1" applyFill="1" applyBorder="1" applyAlignment="1">
      <alignment horizontal="center" vertical="center"/>
    </xf>
    <xf numFmtId="0" fontId="9" fillId="0" borderId="0" xfId="0" applyFont="1"/>
    <xf numFmtId="0" fontId="3" fillId="0" borderId="4" xfId="0" applyFont="1" applyBorder="1" applyAlignment="1">
      <alignment horizontal="left" vertical="top" wrapText="1"/>
    </xf>
    <xf numFmtId="0" fontId="9" fillId="0" borderId="6" xfId="0" applyFont="1" applyBorder="1"/>
    <xf numFmtId="0" fontId="5" fillId="0" borderId="4" xfId="0" applyFont="1" applyBorder="1" applyAlignment="1">
      <alignment horizontal="left" vertical="center"/>
    </xf>
    <xf numFmtId="0" fontId="5" fillId="0" borderId="5" xfId="0" applyFont="1" applyBorder="1" applyAlignment="1">
      <alignment horizontal="center" vertical="center"/>
    </xf>
    <xf numFmtId="4" fontId="5" fillId="0" borderId="5" xfId="0" applyNumberFormat="1" applyFont="1" applyBorder="1" applyAlignment="1">
      <alignment horizontal="center" vertical="center"/>
    </xf>
    <xf numFmtId="14" fontId="5" fillId="0" borderId="4" xfId="0" applyNumberFormat="1" applyFont="1" applyBorder="1" applyAlignment="1">
      <alignment horizontal="left" vertical="top"/>
    </xf>
    <xf numFmtId="0" fontId="3" fillId="2" borderId="4" xfId="0" applyFont="1" applyFill="1" applyBorder="1" applyAlignment="1">
      <alignment horizontal="left" vertical="top"/>
    </xf>
    <xf numFmtId="16" fontId="5" fillId="0" borderId="4" xfId="0" applyNumberFormat="1" applyFont="1" applyBorder="1" applyAlignment="1">
      <alignment horizontal="left" vertical="top"/>
    </xf>
    <xf numFmtId="0" fontId="11" fillId="2" borderId="0" xfId="0" applyFont="1" applyFill="1"/>
    <xf numFmtId="0" fontId="11" fillId="2" borderId="6" xfId="0" applyFont="1" applyFill="1" applyBorder="1"/>
    <xf numFmtId="0" fontId="7" fillId="0" borderId="5" xfId="0" applyFont="1" applyBorder="1" applyAlignment="1">
      <alignment horizontal="left" vertical="top" wrapText="1"/>
    </xf>
    <xf numFmtId="4" fontId="5" fillId="0" borderId="9" xfId="0" applyNumberFormat="1" applyFont="1" applyBorder="1" applyAlignment="1">
      <alignment horizontal="center" vertical="center"/>
    </xf>
    <xf numFmtId="0" fontId="5" fillId="0" borderId="5" xfId="0" applyFont="1" applyBorder="1" applyAlignment="1">
      <alignment horizontal="left" vertical="top" wrapText="1"/>
    </xf>
    <xf numFmtId="14" fontId="5" fillId="0" borderId="4" xfId="0" applyNumberFormat="1" applyFont="1" applyBorder="1" applyAlignment="1">
      <alignment horizontal="left" vertical="center"/>
    </xf>
    <xf numFmtId="17" fontId="5" fillId="0" borderId="4" xfId="0" applyNumberFormat="1" applyFont="1" applyBorder="1" applyAlignment="1">
      <alignment horizontal="left" vertical="center"/>
    </xf>
    <xf numFmtId="0" fontId="5" fillId="0" borderId="5" xfId="0" applyFont="1" applyBorder="1" applyAlignment="1">
      <alignment wrapText="1"/>
    </xf>
    <xf numFmtId="0" fontId="1" fillId="0" borderId="11" xfId="0" applyFont="1" applyBorder="1" applyAlignment="1">
      <alignment horizontal="left" vertical="center"/>
    </xf>
    <xf numFmtId="0" fontId="13" fillId="0" borderId="5" xfId="0" applyFont="1" applyBorder="1" applyAlignment="1">
      <alignment vertical="center" wrapText="1"/>
    </xf>
    <xf numFmtId="16" fontId="1" fillId="0" borderId="11" xfId="0" applyNumberFormat="1" applyFont="1" applyBorder="1" applyAlignment="1">
      <alignment horizontal="left" vertical="center"/>
    </xf>
    <xf numFmtId="0" fontId="14" fillId="0" borderId="0" xfId="0" applyFont="1" applyAlignment="1">
      <alignment wrapText="1"/>
    </xf>
    <xf numFmtId="0" fontId="7" fillId="2" borderId="5" xfId="0" applyFont="1" applyFill="1" applyBorder="1" applyAlignment="1">
      <alignment horizontal="justify" vertical="top" wrapText="1"/>
    </xf>
    <xf numFmtId="0" fontId="15" fillId="0" borderId="5" xfId="0" applyFont="1" applyBorder="1" applyAlignment="1">
      <alignment vertical="top" wrapText="1"/>
    </xf>
    <xf numFmtId="0" fontId="7" fillId="2" borderId="5" xfId="0" applyFont="1" applyFill="1" applyBorder="1" applyAlignment="1">
      <alignment vertical="top" wrapText="1"/>
    </xf>
    <xf numFmtId="0" fontId="16" fillId="0" borderId="5" xfId="0" applyFont="1" applyBorder="1" applyAlignment="1">
      <alignment vertical="center" wrapText="1"/>
    </xf>
    <xf numFmtId="0" fontId="17" fillId="0" borderId="5" xfId="0" applyFont="1" applyBorder="1" applyAlignment="1">
      <alignment vertical="center" wrapText="1"/>
    </xf>
    <xf numFmtId="0" fontId="14" fillId="0" borderId="5" xfId="0" applyFont="1" applyBorder="1" applyAlignment="1">
      <alignment vertical="center" wrapText="1"/>
    </xf>
    <xf numFmtId="0" fontId="14" fillId="0" borderId="0" xfId="0" applyFont="1"/>
    <xf numFmtId="0" fontId="18" fillId="0" borderId="5" xfId="0" applyFont="1" applyBorder="1" applyAlignment="1">
      <alignment vertical="top" wrapText="1"/>
    </xf>
    <xf numFmtId="0" fontId="5" fillId="2" borderId="5" xfId="0" applyFont="1" applyFill="1" applyBorder="1" applyAlignment="1">
      <alignment vertical="top" wrapText="1"/>
    </xf>
    <xf numFmtId="0" fontId="17" fillId="0" borderId="0" xfId="0" applyFont="1"/>
    <xf numFmtId="0" fontId="17" fillId="0" borderId="5" xfId="0" applyFont="1" applyBorder="1" applyAlignment="1">
      <alignment wrapText="1"/>
    </xf>
    <xf numFmtId="0" fontId="5" fillId="0" borderId="0" xfId="0" applyFont="1"/>
    <xf numFmtId="0" fontId="5" fillId="0" borderId="15" xfId="0" applyFont="1" applyBorder="1"/>
    <xf numFmtId="0" fontId="7" fillId="0" borderId="16" xfId="0" applyFont="1" applyBorder="1" applyAlignment="1">
      <alignment vertical="top"/>
    </xf>
    <xf numFmtId="0" fontId="7" fillId="0" borderId="0" xfId="0" applyFont="1" applyAlignment="1">
      <alignment vertical="top"/>
    </xf>
    <xf numFmtId="0" fontId="5" fillId="0" borderId="17" xfId="0" applyFont="1" applyBorder="1"/>
    <xf numFmtId="0" fontId="7" fillId="0" borderId="10" xfId="0" applyFont="1" applyBorder="1" applyAlignment="1">
      <alignment vertical="top"/>
    </xf>
    <xf numFmtId="0" fontId="5" fillId="0" borderId="0" xfId="0" applyFont="1" applyAlignment="1">
      <alignment wrapText="1"/>
    </xf>
    <xf numFmtId="0" fontId="7" fillId="2" borderId="4" xfId="0" applyFont="1" applyFill="1" applyBorder="1" applyAlignment="1">
      <alignment horizontal="left" vertical="top" wrapText="1"/>
    </xf>
    <xf numFmtId="0" fontId="5" fillId="2" borderId="17" xfId="0" applyFont="1" applyFill="1" applyBorder="1"/>
    <xf numFmtId="0" fontId="7" fillId="0" borderId="5" xfId="0" applyFont="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horizontal="left" vertical="distributed" wrapText="1" readingOrder="1"/>
    </xf>
    <xf numFmtId="0" fontId="1" fillId="0" borderId="17" xfId="0" applyFont="1" applyBorder="1"/>
    <xf numFmtId="0" fontId="18" fillId="0" borderId="4" xfId="0" applyFont="1" applyBorder="1" applyAlignment="1">
      <alignment horizontal="left" vertical="top" wrapText="1"/>
    </xf>
    <xf numFmtId="0" fontId="14" fillId="0" borderId="6" xfId="0" applyFont="1" applyBorder="1"/>
    <xf numFmtId="0" fontId="18" fillId="0" borderId="5" xfId="0" applyFont="1" applyBorder="1" applyAlignment="1">
      <alignment horizontal="justify" vertical="top" wrapText="1"/>
    </xf>
    <xf numFmtId="16" fontId="5" fillId="2" borderId="4" xfId="0" applyNumberFormat="1" applyFont="1" applyFill="1" applyBorder="1" applyAlignment="1">
      <alignment horizontal="left" vertical="center"/>
    </xf>
    <xf numFmtId="0" fontId="1" fillId="2" borderId="4" xfId="0" applyFont="1" applyFill="1" applyBorder="1" applyAlignment="1">
      <alignment horizontal="left" vertical="top" wrapText="1"/>
    </xf>
    <xf numFmtId="0" fontId="5" fillId="3" borderId="5" xfId="0" applyFont="1" applyFill="1" applyBorder="1" applyAlignment="1">
      <alignment vertical="top" wrapText="1"/>
    </xf>
    <xf numFmtId="0" fontId="14" fillId="0" borderId="4" xfId="0" applyFont="1" applyBorder="1"/>
    <xf numFmtId="0" fontId="7" fillId="2" borderId="4" xfId="0" applyFont="1" applyFill="1" applyBorder="1" applyAlignment="1">
      <alignment horizontal="left" vertical="top"/>
    </xf>
    <xf numFmtId="0" fontId="17" fillId="0" borderId="6" xfId="0" applyFont="1" applyBorder="1"/>
    <xf numFmtId="0" fontId="17" fillId="0" borderId="4" xfId="0" applyFont="1" applyBorder="1"/>
    <xf numFmtId="0" fontId="17" fillId="0" borderId="21" xfId="0" applyFont="1" applyBorder="1"/>
    <xf numFmtId="0" fontId="17" fillId="0" borderId="22" xfId="0" applyFont="1" applyBorder="1" applyAlignment="1">
      <alignment wrapText="1"/>
    </xf>
    <xf numFmtId="0" fontId="17" fillId="0" borderId="23" xfId="0" applyFont="1" applyBorder="1"/>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4" fillId="0" borderId="5" xfId="0" applyFont="1" applyBorder="1" applyAlignment="1">
      <alignment horizontal="left" vertical="center" wrapText="1"/>
    </xf>
    <xf numFmtId="0" fontId="13" fillId="0" borderId="5" xfId="0" applyFont="1" applyBorder="1" applyAlignment="1">
      <alignment horizontal="left" vertical="center" wrapText="1"/>
    </xf>
    <xf numFmtId="0" fontId="5" fillId="0" borderId="5" xfId="0" applyFont="1" applyBorder="1" applyAlignment="1">
      <alignment horizontal="justify" vertical="justify" wrapText="1"/>
    </xf>
    <xf numFmtId="0" fontId="5" fillId="0" borderId="0" xfId="0" applyFont="1" applyAlignment="1">
      <alignment horizontal="justify" vertical="top" wrapText="1"/>
    </xf>
    <xf numFmtId="0" fontId="3" fillId="0" borderId="10" xfId="0" applyFont="1" applyBorder="1" applyAlignment="1">
      <alignment vertical="top"/>
    </xf>
    <xf numFmtId="0" fontId="4" fillId="0" borderId="0" xfId="0" applyFont="1"/>
    <xf numFmtId="0" fontId="3" fillId="4" borderId="4" xfId="0" applyFont="1" applyFill="1" applyBorder="1" applyAlignment="1">
      <alignment horizontal="left" vertical="top" wrapText="1"/>
    </xf>
    <xf numFmtId="0" fontId="3" fillId="4" borderId="5" xfId="0" applyFont="1" applyFill="1" applyBorder="1" applyAlignment="1">
      <alignment horizontal="justify" vertical="top" wrapText="1"/>
    </xf>
    <xf numFmtId="0" fontId="4" fillId="4" borderId="17" xfId="0" applyFont="1" applyFill="1" applyBorder="1"/>
    <xf numFmtId="0" fontId="3" fillId="4" borderId="18" xfId="0" applyFont="1" applyFill="1" applyBorder="1" applyAlignment="1">
      <alignment horizontal="left" vertical="top"/>
    </xf>
    <xf numFmtId="0" fontId="3" fillId="4" borderId="19" xfId="0" applyFont="1" applyFill="1" applyBorder="1" applyAlignment="1">
      <alignment horizontal="justify" vertical="top" wrapText="1"/>
    </xf>
    <xf numFmtId="0" fontId="11" fillId="4" borderId="20" xfId="0" applyFont="1" applyFill="1" applyBorder="1"/>
    <xf numFmtId="0" fontId="3" fillId="4" borderId="13" xfId="0" applyFont="1" applyFill="1" applyBorder="1" applyAlignment="1">
      <alignment horizontal="left" vertical="top"/>
    </xf>
    <xf numFmtId="0" fontId="3" fillId="4" borderId="9" xfId="0" applyFont="1" applyFill="1" applyBorder="1" applyAlignment="1">
      <alignment horizontal="justify" vertical="top" wrapText="1"/>
    </xf>
    <xf numFmtId="0" fontId="11" fillId="4" borderId="14" xfId="0" applyFont="1" applyFill="1" applyBorder="1"/>
    <xf numFmtId="0" fontId="19" fillId="4" borderId="5" xfId="0" applyFont="1" applyFill="1" applyBorder="1" applyAlignment="1">
      <alignment vertical="top" wrapText="1"/>
    </xf>
    <xf numFmtId="0" fontId="9" fillId="4" borderId="6" xfId="0" applyFont="1" applyFill="1" applyBorder="1"/>
    <xf numFmtId="0" fontId="3" fillId="4" borderId="4" xfId="0" applyFont="1" applyFill="1" applyBorder="1" applyAlignment="1">
      <alignment horizontal="left" vertical="top"/>
    </xf>
    <xf numFmtId="0" fontId="11" fillId="4" borderId="6" xfId="0" applyFont="1" applyFill="1" applyBorder="1"/>
    <xf numFmtId="0" fontId="7" fillId="0" borderId="5" xfId="1" applyFont="1" applyBorder="1" applyAlignment="1">
      <alignment wrapText="1"/>
    </xf>
    <xf numFmtId="4" fontId="4" fillId="2" borderId="5" xfId="0" applyNumberFormat="1" applyFont="1" applyFill="1" applyBorder="1" applyAlignment="1">
      <alignment horizontal="center" vertical="center"/>
    </xf>
    <xf numFmtId="4" fontId="5" fillId="0" borderId="5" xfId="1" applyNumberFormat="1" applyFont="1" applyBorder="1" applyAlignment="1">
      <alignment horizontal="center" vertical="center"/>
    </xf>
    <xf numFmtId="4" fontId="5" fillId="0" borderId="5" xfId="1" applyNumberFormat="1" applyFont="1" applyBorder="1" applyAlignment="1">
      <alignment horizontal="center" vertical="center" wrapText="1"/>
    </xf>
    <xf numFmtId="4" fontId="3" fillId="4" borderId="19"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3" fillId="4" borderId="5" xfId="0" applyNumberFormat="1" applyFont="1" applyFill="1" applyBorder="1" applyAlignment="1">
      <alignment horizontal="center" vertical="center"/>
    </xf>
    <xf numFmtId="4" fontId="5" fillId="2" borderId="5" xfId="0" applyNumberFormat="1" applyFont="1" applyFill="1" applyBorder="1" applyAlignment="1">
      <alignment horizontal="center" vertical="center"/>
    </xf>
    <xf numFmtId="4" fontId="3" fillId="4" borderId="9" xfId="0" applyNumberFormat="1" applyFont="1" applyFill="1" applyBorder="1" applyAlignment="1">
      <alignment horizontal="center" vertical="center"/>
    </xf>
    <xf numFmtId="4" fontId="18" fillId="0" borderId="5" xfId="0" applyNumberFormat="1" applyFont="1" applyBorder="1" applyAlignment="1">
      <alignment horizontal="center" vertical="center"/>
    </xf>
    <xf numFmtId="4" fontId="3" fillId="0" borderId="5" xfId="0" applyNumberFormat="1" applyFont="1" applyBorder="1" applyAlignment="1">
      <alignment horizontal="center" vertical="center"/>
    </xf>
    <xf numFmtId="4" fontId="1" fillId="0" borderId="5" xfId="0" applyNumberFormat="1" applyFont="1" applyBorder="1" applyAlignment="1">
      <alignment horizontal="center" vertical="center"/>
    </xf>
    <xf numFmtId="0" fontId="0" fillId="0" borderId="0" xfId="0" applyAlignment="1">
      <alignment horizontal="center" vertical="center"/>
    </xf>
    <xf numFmtId="4" fontId="14" fillId="0" borderId="5"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22" xfId="0" applyFont="1" applyBorder="1" applyAlignment="1">
      <alignment horizontal="center" vertical="center"/>
    </xf>
    <xf numFmtId="0" fontId="0" fillId="0" borderId="0" xfId="0" applyAlignment="1">
      <alignment horizontal="right" vertical="center"/>
    </xf>
    <xf numFmtId="165" fontId="2" fillId="0" borderId="2" xfId="0" applyNumberFormat="1" applyFont="1" applyBorder="1" applyAlignment="1">
      <alignment horizontal="right" vertical="center" wrapText="1"/>
    </xf>
    <xf numFmtId="164" fontId="14" fillId="0" borderId="5" xfId="0" applyNumberFormat="1" applyFont="1" applyBorder="1" applyAlignment="1">
      <alignment horizontal="right" vertical="center"/>
    </xf>
    <xf numFmtId="164" fontId="17" fillId="0" borderId="5" xfId="0" applyNumberFormat="1" applyFont="1" applyBorder="1" applyAlignment="1">
      <alignment horizontal="right" vertical="center"/>
    </xf>
    <xf numFmtId="164" fontId="17" fillId="0" borderId="22" xfId="0" applyNumberFormat="1" applyFont="1" applyBorder="1" applyAlignment="1">
      <alignment horizontal="right" vertical="center"/>
    </xf>
    <xf numFmtId="165" fontId="4" fillId="2" borderId="5" xfId="0" applyNumberFormat="1" applyFont="1" applyFill="1" applyBorder="1" applyAlignment="1" applyProtection="1">
      <alignment horizontal="right" vertical="center"/>
      <protection locked="0"/>
    </xf>
    <xf numFmtId="165" fontId="5" fillId="0" borderId="5" xfId="0" applyNumberFormat="1" applyFont="1" applyBorder="1" applyAlignment="1" applyProtection="1">
      <alignment horizontal="right" vertical="center"/>
      <protection locked="0"/>
    </xf>
    <xf numFmtId="165" fontId="7" fillId="0" borderId="8" xfId="0" applyNumberFormat="1" applyFont="1" applyBorder="1" applyAlignment="1">
      <alignment horizontal="right" vertical="center" wrapText="1"/>
    </xf>
    <xf numFmtId="165" fontId="5" fillId="2" borderId="5" xfId="0" applyNumberFormat="1" applyFont="1" applyFill="1" applyBorder="1" applyAlignment="1" applyProtection="1">
      <alignment horizontal="right" vertical="center"/>
      <protection locked="0"/>
    </xf>
    <xf numFmtId="165" fontId="3" fillId="4" borderId="19" xfId="0" applyNumberFormat="1" applyFont="1" applyFill="1" applyBorder="1" applyAlignment="1" applyProtection="1">
      <alignment horizontal="right" vertical="center"/>
      <protection locked="0"/>
    </xf>
    <xf numFmtId="164" fontId="7" fillId="2" borderId="5" xfId="0" applyNumberFormat="1" applyFont="1" applyFill="1" applyBorder="1" applyAlignment="1" applyProtection="1">
      <alignment horizontal="right" vertical="center"/>
      <protection locked="0"/>
    </xf>
    <xf numFmtId="164" fontId="5" fillId="0" borderId="5" xfId="0" applyNumberFormat="1" applyFont="1" applyBorder="1" applyAlignment="1" applyProtection="1">
      <alignment horizontal="right" vertical="center"/>
      <protection locked="0"/>
    </xf>
    <xf numFmtId="164" fontId="3" fillId="4" borderId="5" xfId="0" applyNumberFormat="1" applyFont="1" applyFill="1" applyBorder="1" applyAlignment="1" applyProtection="1">
      <alignment horizontal="right" vertical="center"/>
      <protection locked="0"/>
    </xf>
    <xf numFmtId="165" fontId="3" fillId="4" borderId="9" xfId="0" applyNumberFormat="1" applyFont="1" applyFill="1" applyBorder="1" applyAlignment="1" applyProtection="1">
      <alignment horizontal="right" vertical="center"/>
      <protection locked="0"/>
    </xf>
    <xf numFmtId="165" fontId="3" fillId="2" borderId="5" xfId="0" applyNumberFormat="1" applyFont="1" applyFill="1" applyBorder="1" applyAlignment="1" applyProtection="1">
      <alignment horizontal="right" vertical="center"/>
      <protection locked="0"/>
    </xf>
    <xf numFmtId="165" fontId="3" fillId="2" borderId="5" xfId="0" applyNumberFormat="1" applyFont="1" applyFill="1" applyBorder="1" applyAlignment="1">
      <alignment horizontal="right" vertical="center"/>
    </xf>
    <xf numFmtId="165" fontId="5" fillId="0" borderId="5" xfId="0" applyNumberFormat="1" applyFont="1" applyBorder="1" applyAlignment="1">
      <alignment horizontal="right" vertical="center"/>
    </xf>
    <xf numFmtId="165" fontId="18" fillId="0" borderId="5" xfId="0" applyNumberFormat="1" applyFont="1" applyBorder="1" applyAlignment="1">
      <alignment horizontal="right" vertical="center"/>
    </xf>
    <xf numFmtId="165" fontId="3" fillId="4" borderId="5" xfId="0" applyNumberFormat="1" applyFont="1" applyFill="1" applyBorder="1" applyAlignment="1">
      <alignment horizontal="right" vertical="center"/>
    </xf>
    <xf numFmtId="165" fontId="3" fillId="0" borderId="5" xfId="0" applyNumberFormat="1" applyFont="1" applyBorder="1" applyAlignment="1">
      <alignment horizontal="right" vertical="center"/>
    </xf>
    <xf numFmtId="165" fontId="3" fillId="4" borderId="5" xfId="0" applyNumberFormat="1" applyFont="1" applyFill="1" applyBorder="1" applyAlignment="1" applyProtection="1">
      <alignment horizontal="right" vertical="center"/>
      <protection locked="0"/>
    </xf>
    <xf numFmtId="165" fontId="1" fillId="2" borderId="5" xfId="0" applyNumberFormat="1" applyFont="1" applyFill="1" applyBorder="1" applyAlignment="1" applyProtection="1">
      <alignment horizontal="right" vertical="center"/>
      <protection locked="0"/>
    </xf>
    <xf numFmtId="165" fontId="1" fillId="0" borderId="5" xfId="0" applyNumberFormat="1" applyFont="1" applyBorder="1" applyAlignment="1" applyProtection="1">
      <alignment horizontal="right" vertical="center"/>
      <protection locked="0"/>
    </xf>
    <xf numFmtId="164" fontId="2" fillId="0" borderId="2" xfId="0" applyNumberFormat="1" applyFont="1" applyBorder="1" applyAlignment="1">
      <alignment horizontal="center" vertical="center" wrapText="1"/>
    </xf>
    <xf numFmtId="164" fontId="14" fillId="0" borderId="5" xfId="0" applyNumberFormat="1" applyFont="1" applyBorder="1" applyAlignment="1">
      <alignment horizontal="center" vertical="center"/>
    </xf>
    <xf numFmtId="164" fontId="17" fillId="0" borderId="5" xfId="0" applyNumberFormat="1" applyFont="1" applyBorder="1" applyAlignment="1">
      <alignment horizontal="center" vertical="center"/>
    </xf>
    <xf numFmtId="10" fontId="17" fillId="5" borderId="5" xfId="0" applyNumberFormat="1" applyFont="1" applyFill="1" applyBorder="1" applyAlignment="1">
      <alignment horizontal="center" vertical="center"/>
    </xf>
    <xf numFmtId="10" fontId="17" fillId="0" borderId="5" xfId="0" applyNumberFormat="1" applyFont="1" applyBorder="1" applyAlignment="1">
      <alignment horizontal="center" vertical="center"/>
    </xf>
    <xf numFmtId="164" fontId="17" fillId="0" borderId="22" xfId="0" applyNumberFormat="1" applyFont="1" applyBorder="1" applyAlignment="1">
      <alignment horizontal="center" vertical="center"/>
    </xf>
    <xf numFmtId="164" fontId="4" fillId="2" borderId="5" xfId="0" applyNumberFormat="1" applyFont="1" applyFill="1" applyBorder="1" applyAlignment="1" applyProtection="1">
      <alignment horizontal="center" vertical="center"/>
      <protection locked="0"/>
    </xf>
    <xf numFmtId="164" fontId="5" fillId="0" borderId="5" xfId="1" applyNumberFormat="1" applyFont="1" applyBorder="1" applyAlignment="1" applyProtection="1">
      <alignment horizontal="center" vertical="center"/>
      <protection locked="0"/>
    </xf>
    <xf numFmtId="164" fontId="5" fillId="5" borderId="5" xfId="1" applyNumberFormat="1" applyFont="1" applyFill="1" applyBorder="1" applyAlignment="1" applyProtection="1">
      <alignment horizontal="center" vertical="center"/>
      <protection locked="0"/>
    </xf>
    <xf numFmtId="164" fontId="3" fillId="4" borderId="19" xfId="0" applyNumberFormat="1" applyFont="1" applyFill="1" applyBorder="1" applyAlignment="1" applyProtection="1">
      <alignment horizontal="center" vertical="center"/>
      <protection locked="0"/>
    </xf>
    <xf numFmtId="164" fontId="7" fillId="2" borderId="5" xfId="0" applyNumberFormat="1" applyFont="1" applyFill="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64" fontId="5" fillId="5" borderId="5" xfId="0" applyNumberFormat="1" applyFont="1" applyFill="1" applyBorder="1" applyAlignment="1" applyProtection="1">
      <alignment horizontal="center" vertical="center"/>
      <protection locked="0"/>
    </xf>
    <xf numFmtId="164" fontId="3" fillId="4" borderId="5" xfId="0" applyNumberFormat="1" applyFont="1" applyFill="1" applyBorder="1" applyAlignment="1" applyProtection="1">
      <alignment horizontal="center" vertical="center"/>
      <protection locked="0"/>
    </xf>
    <xf numFmtId="164" fontId="3" fillId="4" borderId="9" xfId="0" applyNumberFormat="1" applyFont="1" applyFill="1" applyBorder="1" applyAlignment="1" applyProtection="1">
      <alignment horizontal="center" vertical="center"/>
      <protection locked="0"/>
    </xf>
    <xf numFmtId="164" fontId="3" fillId="2" borderId="5" xfId="0" applyNumberFormat="1" applyFont="1" applyFill="1" applyBorder="1" applyAlignment="1" applyProtection="1">
      <alignment horizontal="center" vertical="center"/>
      <protection locked="0"/>
    </xf>
    <xf numFmtId="164" fontId="4" fillId="2" borderId="5" xfId="0" applyNumberFormat="1" applyFont="1" applyFill="1" applyBorder="1" applyAlignment="1">
      <alignment horizontal="center" vertical="center"/>
    </xf>
    <xf numFmtId="164" fontId="5" fillId="5" borderId="5" xfId="0" applyNumberFormat="1" applyFont="1" applyFill="1" applyBorder="1" applyAlignment="1">
      <alignment horizontal="center" vertical="center"/>
    </xf>
    <xf numFmtId="164" fontId="5" fillId="0" borderId="5" xfId="0" applyNumberFormat="1" applyFont="1" applyBorder="1" applyAlignment="1">
      <alignment horizontal="center" vertical="center"/>
    </xf>
    <xf numFmtId="164" fontId="18" fillId="0" borderId="5" xfId="0" applyNumberFormat="1" applyFont="1" applyBorder="1" applyAlignment="1">
      <alignment horizontal="center" vertical="center"/>
    </xf>
    <xf numFmtId="164" fontId="18" fillId="5" borderId="5"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0" borderId="5" xfId="0" applyNumberFormat="1" applyFont="1" applyBorder="1" applyAlignment="1">
      <alignment horizontal="center" vertical="center"/>
    </xf>
    <xf numFmtId="164" fontId="5" fillId="2" borderId="5" xfId="0" applyNumberFormat="1" applyFont="1" applyFill="1" applyBorder="1" applyAlignment="1" applyProtection="1">
      <alignment horizontal="center" vertical="center"/>
      <protection locked="0"/>
    </xf>
    <xf numFmtId="164" fontId="14" fillId="5" borderId="5" xfId="0" applyNumberFormat="1" applyFont="1" applyFill="1" applyBorder="1" applyAlignment="1">
      <alignment horizontal="center" vertical="center"/>
    </xf>
    <xf numFmtId="164" fontId="1" fillId="0" borderId="5" xfId="0" applyNumberFormat="1" applyFont="1" applyBorder="1" applyAlignment="1">
      <alignment horizontal="center" vertical="center"/>
    </xf>
    <xf numFmtId="164" fontId="5" fillId="2" borderId="5"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5" fillId="0" borderId="9" xfId="0" applyFont="1" applyBorder="1" applyAlignment="1">
      <alignment horizontal="center" vertical="center"/>
    </xf>
    <xf numFmtId="0" fontId="14" fillId="0" borderId="5" xfId="0" applyFont="1" applyBorder="1" applyAlignment="1">
      <alignment horizontal="center" vertical="center"/>
    </xf>
    <xf numFmtId="0" fontId="4" fillId="2" borderId="5" xfId="0" applyFont="1" applyFill="1" applyBorder="1" applyAlignment="1">
      <alignment horizontal="center" vertical="center"/>
    </xf>
    <xf numFmtId="0" fontId="5" fillId="0" borderId="5" xfId="1" applyFont="1" applyBorder="1" applyAlignment="1">
      <alignment horizontal="center" vertical="center"/>
    </xf>
    <xf numFmtId="0" fontId="5" fillId="0" borderId="5" xfId="1" applyFont="1" applyBorder="1" applyAlignment="1">
      <alignment horizontal="center" vertical="center" wrapText="1"/>
    </xf>
    <xf numFmtId="0" fontId="3" fillId="4" borderId="19" xfId="0" applyFont="1" applyFill="1" applyBorder="1" applyAlignment="1">
      <alignment horizontal="center" vertical="center"/>
    </xf>
    <xf numFmtId="0" fontId="7" fillId="2" borderId="5" xfId="0" applyFont="1" applyFill="1" applyBorder="1" applyAlignment="1">
      <alignment horizontal="center" vertical="center"/>
    </xf>
    <xf numFmtId="0" fontId="3" fillId="4" borderId="5" xfId="0" applyFont="1" applyFill="1" applyBorder="1" applyAlignment="1">
      <alignment horizontal="center" vertical="center"/>
    </xf>
    <xf numFmtId="0" fontId="5" fillId="2" borderId="5" xfId="0" applyFont="1" applyFill="1" applyBorder="1" applyAlignment="1">
      <alignment horizontal="center" vertical="center"/>
    </xf>
    <xf numFmtId="0" fontId="3" fillId="4" borderId="9" xfId="0" applyFont="1" applyFill="1" applyBorder="1" applyAlignment="1">
      <alignment horizontal="center" vertical="center"/>
    </xf>
    <xf numFmtId="0" fontId="18" fillId="0" borderId="5"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wrapText="1"/>
    </xf>
    <xf numFmtId="0" fontId="1" fillId="0" borderId="12" xfId="0" applyFont="1" applyBorder="1" applyAlignment="1">
      <alignment horizontal="center" vertical="center"/>
    </xf>
  </cellXfs>
  <cellStyles count="3">
    <cellStyle name="Navadno" xfId="0" builtinId="0"/>
    <cellStyle name="Navadno 4" xfId="1"/>
    <cellStyle name="Navadno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_PONUDBE\PONUDBE%202018\&#352;D%20LU&#268;E_PONUDBA%20ZA%20&#352;PORTNI%20POD%20in%20VGRADNO%20OPREMO_%20OB&#268;INA%20LU&#268;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eten račun z rabatom"/>
      <sheetName val="SifrantCenik"/>
    </sheetNames>
    <sheetDataSet>
      <sheetData sheetId="0"/>
      <sheetData sheetId="1">
        <row r="1">
          <cell r="A1" t="str">
            <v>AAA</v>
          </cell>
        </row>
        <row r="2">
          <cell r="A2" t="str">
            <v>Izdelava spletne strani - po dogovoru</v>
          </cell>
        </row>
        <row r="3">
          <cell r="A3" t="str">
            <v>Izdelava spletne strani - po dogovoru 50</v>
          </cell>
        </row>
        <row r="4">
          <cell r="A4">
            <v>0</v>
          </cell>
        </row>
        <row r="5">
          <cell r="A5">
            <v>0</v>
          </cell>
        </row>
        <row r="6">
          <cell r="A6">
            <v>0</v>
          </cell>
        </row>
        <row r="7">
          <cell r="A7">
            <v>0</v>
          </cell>
        </row>
        <row r="8">
          <cell r="A8">
            <v>0</v>
          </cell>
        </row>
        <row r="9">
          <cell r="A9">
            <v>0</v>
          </cell>
        </row>
        <row r="10">
          <cell r="A10">
            <v>0</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19"/>
  <sheetViews>
    <sheetView tabSelected="1" zoomScale="140" zoomScaleNormal="140" workbookViewId="0">
      <selection activeCell="K15" sqref="K15"/>
    </sheetView>
  </sheetViews>
  <sheetFormatPr defaultRowHeight="14.4" x14ac:dyDescent="0.3"/>
  <cols>
    <col min="1" max="1" width="2" customWidth="1"/>
    <col min="2" max="2" width="5.5546875" customWidth="1"/>
    <col min="3" max="3" width="36.5546875" style="47" customWidth="1"/>
    <col min="4" max="4" width="4.5546875" style="118" customWidth="1"/>
    <col min="5" max="5" width="7.5546875" style="118" customWidth="1"/>
    <col min="6" max="6" width="10" style="118" customWidth="1"/>
    <col min="7" max="7" width="13.5546875" style="122" customWidth="1"/>
    <col min="8" max="8" width="1.44140625" customWidth="1"/>
  </cols>
  <sheetData>
    <row r="3" spans="2:8" ht="15.75" thickBot="1" x14ac:dyDescent="0.3"/>
    <row r="4" spans="2:8" s="1" customFormat="1" ht="20.399999999999999" x14ac:dyDescent="0.2">
      <c r="B4" s="2" t="s">
        <v>0</v>
      </c>
      <c r="C4" s="3" t="s">
        <v>1</v>
      </c>
      <c r="D4" s="172" t="s">
        <v>2</v>
      </c>
      <c r="E4" s="4" t="s">
        <v>3</v>
      </c>
      <c r="F4" s="145" t="s">
        <v>87</v>
      </c>
      <c r="G4" s="123" t="s">
        <v>4</v>
      </c>
      <c r="H4" s="5"/>
    </row>
    <row r="5" spans="2:8" s="54" customFormat="1" ht="10.199999999999999" x14ac:dyDescent="0.2">
      <c r="B5" s="78" t="s">
        <v>5</v>
      </c>
      <c r="C5" s="23" t="s">
        <v>6</v>
      </c>
      <c r="D5" s="174" t="s">
        <v>25</v>
      </c>
      <c r="E5" s="119">
        <v>1</v>
      </c>
      <c r="F5" s="146">
        <f>SUM(G45)</f>
        <v>0</v>
      </c>
      <c r="G5" s="124">
        <f>SUM(E5*F5)</f>
        <v>0</v>
      </c>
      <c r="H5" s="73"/>
    </row>
    <row r="6" spans="2:8" s="54" customFormat="1" ht="10.199999999999999" x14ac:dyDescent="0.2">
      <c r="B6" s="17" t="s">
        <v>34</v>
      </c>
      <c r="C6" s="23" t="s">
        <v>122</v>
      </c>
      <c r="D6" s="174" t="s">
        <v>25</v>
      </c>
      <c r="E6" s="119">
        <v>1</v>
      </c>
      <c r="F6" s="146">
        <f>SUM(G61)</f>
        <v>0</v>
      </c>
      <c r="G6" s="124">
        <f t="shared" ref="G6:G14" si="0">SUM(E6*F6)</f>
        <v>0</v>
      </c>
      <c r="H6" s="73"/>
    </row>
    <row r="7" spans="2:8" s="54" customFormat="1" ht="20.399999999999999" x14ac:dyDescent="0.2">
      <c r="B7" s="17" t="s">
        <v>35</v>
      </c>
      <c r="C7" s="23" t="s">
        <v>162</v>
      </c>
      <c r="D7" s="174" t="s">
        <v>25</v>
      </c>
      <c r="E7" s="119">
        <v>1</v>
      </c>
      <c r="F7" s="146">
        <f>SUM(G75)</f>
        <v>0</v>
      </c>
      <c r="G7" s="124">
        <f t="shared" si="0"/>
        <v>0</v>
      </c>
      <c r="H7" s="73"/>
    </row>
    <row r="8" spans="2:8" s="54" customFormat="1" ht="10.199999999999999" x14ac:dyDescent="0.2">
      <c r="B8" s="17" t="s">
        <v>37</v>
      </c>
      <c r="C8" s="23" t="s">
        <v>38</v>
      </c>
      <c r="D8" s="174" t="s">
        <v>25</v>
      </c>
      <c r="E8" s="119">
        <v>1</v>
      </c>
      <c r="F8" s="146">
        <f>SUM(G95)</f>
        <v>0</v>
      </c>
      <c r="G8" s="124">
        <f t="shared" si="0"/>
        <v>0</v>
      </c>
      <c r="H8" s="73"/>
    </row>
    <row r="9" spans="2:8" s="54" customFormat="1" ht="20.399999999999999" x14ac:dyDescent="0.2">
      <c r="B9" s="10" t="s">
        <v>47</v>
      </c>
      <c r="C9" s="55" t="s">
        <v>48</v>
      </c>
      <c r="D9" s="174" t="s">
        <v>25</v>
      </c>
      <c r="E9" s="119">
        <v>1</v>
      </c>
      <c r="F9" s="146">
        <f>SUM(G119)</f>
        <v>0</v>
      </c>
      <c r="G9" s="124">
        <f t="shared" si="0"/>
        <v>0</v>
      </c>
      <c r="H9" s="73"/>
    </row>
    <row r="10" spans="2:8" s="54" customFormat="1" ht="11.25" x14ac:dyDescent="0.2">
      <c r="B10" s="22" t="s">
        <v>58</v>
      </c>
      <c r="C10" s="56" t="s">
        <v>59</v>
      </c>
      <c r="D10" s="174" t="s">
        <v>25</v>
      </c>
      <c r="E10" s="119">
        <v>1</v>
      </c>
      <c r="F10" s="146">
        <f>SUM(G132)</f>
        <v>0</v>
      </c>
      <c r="G10" s="124">
        <f t="shared" si="0"/>
        <v>0</v>
      </c>
      <c r="H10" s="73"/>
    </row>
    <row r="11" spans="2:8" s="54" customFormat="1" ht="11.25" x14ac:dyDescent="0.2">
      <c r="B11" s="22" t="s">
        <v>62</v>
      </c>
      <c r="C11" s="23" t="s">
        <v>141</v>
      </c>
      <c r="D11" s="174" t="s">
        <v>25</v>
      </c>
      <c r="E11" s="119">
        <v>1</v>
      </c>
      <c r="F11" s="146">
        <f>SUM(G138)</f>
        <v>0</v>
      </c>
      <c r="G11" s="124">
        <f t="shared" si="0"/>
        <v>0</v>
      </c>
      <c r="H11" s="73"/>
    </row>
    <row r="12" spans="2:8" s="54" customFormat="1" ht="11.25" x14ac:dyDescent="0.2">
      <c r="B12" s="22" t="s">
        <v>65</v>
      </c>
      <c r="C12" s="23" t="s">
        <v>142</v>
      </c>
      <c r="D12" s="174" t="s">
        <v>25</v>
      </c>
      <c r="E12" s="119">
        <v>1</v>
      </c>
      <c r="F12" s="146">
        <f>SUM(G142)</f>
        <v>0</v>
      </c>
      <c r="G12" s="124">
        <f t="shared" si="0"/>
        <v>0</v>
      </c>
      <c r="H12" s="73"/>
    </row>
    <row r="13" spans="2:8" s="54" customFormat="1" ht="20.399999999999999" x14ac:dyDescent="0.2">
      <c r="B13" s="22" t="s">
        <v>150</v>
      </c>
      <c r="C13" s="23" t="s">
        <v>143</v>
      </c>
      <c r="D13" s="174" t="s">
        <v>25</v>
      </c>
      <c r="E13" s="119">
        <v>1</v>
      </c>
      <c r="F13" s="146">
        <f>SUM(G216)</f>
        <v>0</v>
      </c>
      <c r="G13" s="124">
        <f t="shared" si="0"/>
        <v>0</v>
      </c>
      <c r="H13" s="73"/>
    </row>
    <row r="14" spans="2:8" s="54" customFormat="1" ht="10.199999999999999" x14ac:dyDescent="0.2">
      <c r="B14" s="22" t="s">
        <v>146</v>
      </c>
      <c r="C14" s="23" t="s">
        <v>147</v>
      </c>
      <c r="D14" s="174" t="s">
        <v>25</v>
      </c>
      <c r="E14" s="119">
        <v>1</v>
      </c>
      <c r="F14" s="146">
        <f>SUM(G219)</f>
        <v>0</v>
      </c>
      <c r="G14" s="124">
        <f t="shared" si="0"/>
        <v>0</v>
      </c>
      <c r="H14" s="73"/>
    </row>
    <row r="15" spans="2:8" s="57" customFormat="1" ht="11.25" x14ac:dyDescent="0.2">
      <c r="B15" s="79"/>
      <c r="C15" s="48" t="s">
        <v>101</v>
      </c>
      <c r="D15" s="120"/>
      <c r="E15" s="120"/>
      <c r="F15" s="147"/>
      <c r="G15" s="125">
        <f>SUM(G5:G12)</f>
        <v>0</v>
      </c>
      <c r="H15" s="80"/>
    </row>
    <row r="16" spans="2:8" s="57" customFormat="1" ht="11.25" x14ac:dyDescent="0.2">
      <c r="B16" s="79"/>
      <c r="C16" s="48" t="s">
        <v>102</v>
      </c>
      <c r="D16" s="120"/>
      <c r="E16" s="120"/>
      <c r="F16" s="148">
        <v>0</v>
      </c>
      <c r="G16" s="125">
        <f>SUM(G15*F16)</f>
        <v>0</v>
      </c>
      <c r="H16" s="80"/>
    </row>
    <row r="17" spans="2:8" s="57" customFormat="1" ht="11.25" x14ac:dyDescent="0.2">
      <c r="B17" s="81"/>
      <c r="C17" s="58" t="s">
        <v>103</v>
      </c>
      <c r="D17" s="120"/>
      <c r="E17" s="120"/>
      <c r="F17" s="149"/>
      <c r="G17" s="125">
        <f>SUM(G15-G16)</f>
        <v>0</v>
      </c>
      <c r="H17" s="80"/>
    </row>
    <row r="18" spans="2:8" s="57" customFormat="1" ht="11.25" x14ac:dyDescent="0.2">
      <c r="B18" s="81"/>
      <c r="C18" s="58" t="s">
        <v>104</v>
      </c>
      <c r="D18" s="120"/>
      <c r="E18" s="120"/>
      <c r="F18" s="148">
        <v>0.22</v>
      </c>
      <c r="G18" s="125">
        <f>SUM(G17*F18)</f>
        <v>0</v>
      </c>
      <c r="H18" s="80"/>
    </row>
    <row r="19" spans="2:8" s="57" customFormat="1" ht="12" thickBot="1" x14ac:dyDescent="0.25">
      <c r="B19" s="82"/>
      <c r="C19" s="83" t="s">
        <v>105</v>
      </c>
      <c r="D19" s="121"/>
      <c r="E19" s="121"/>
      <c r="F19" s="150"/>
      <c r="G19" s="126">
        <f>SUM(G17+G18)</f>
        <v>0</v>
      </c>
      <c r="H19" s="84"/>
    </row>
    <row r="20" spans="2:8" ht="15.75" thickBot="1" x14ac:dyDescent="0.3"/>
    <row r="21" spans="2:8" s="1" customFormat="1" ht="20.399999999999999" x14ac:dyDescent="0.2">
      <c r="B21" s="2" t="s">
        <v>0</v>
      </c>
      <c r="C21" s="3" t="s">
        <v>1</v>
      </c>
      <c r="D21" s="172" t="s">
        <v>2</v>
      </c>
      <c r="E21" s="4" t="s">
        <v>3</v>
      </c>
      <c r="F21" s="145" t="s">
        <v>87</v>
      </c>
      <c r="G21" s="123" t="s">
        <v>4</v>
      </c>
      <c r="H21" s="5"/>
    </row>
    <row r="22" spans="2:8" s="6" customFormat="1" ht="13.8" x14ac:dyDescent="0.2">
      <c r="B22" s="7" t="s">
        <v>5</v>
      </c>
      <c r="C22" s="48" t="s">
        <v>6</v>
      </c>
      <c r="D22" s="175"/>
      <c r="E22" s="107"/>
      <c r="F22" s="151"/>
      <c r="G22" s="127"/>
      <c r="H22" s="8"/>
    </row>
    <row r="23" spans="2:8" s="9" customFormat="1" ht="20.399999999999999" x14ac:dyDescent="0.2">
      <c r="B23" s="10" t="s">
        <v>7</v>
      </c>
      <c r="C23" s="11" t="s">
        <v>244</v>
      </c>
      <c r="D23" s="176"/>
      <c r="E23" s="108"/>
      <c r="F23" s="152"/>
      <c r="G23" s="128"/>
      <c r="H23" s="12"/>
    </row>
    <row r="24" spans="2:8" s="9" customFormat="1" ht="11.25" x14ac:dyDescent="0.2">
      <c r="B24" s="10" t="s">
        <v>8</v>
      </c>
      <c r="C24" s="11" t="s">
        <v>9</v>
      </c>
      <c r="D24" s="176"/>
      <c r="E24" s="108"/>
      <c r="F24" s="152"/>
      <c r="G24" s="128"/>
      <c r="H24" s="12"/>
    </row>
    <row r="25" spans="2:8" s="9" customFormat="1" ht="30.6" x14ac:dyDescent="0.2">
      <c r="B25" s="10" t="s">
        <v>10</v>
      </c>
      <c r="C25" s="11" t="s">
        <v>204</v>
      </c>
      <c r="D25" s="176"/>
      <c r="E25" s="108"/>
      <c r="F25" s="152"/>
      <c r="G25" s="128"/>
      <c r="H25" s="12"/>
    </row>
    <row r="26" spans="2:8" s="9" customFormat="1" ht="30.6" x14ac:dyDescent="0.2">
      <c r="B26" s="10" t="s">
        <v>11</v>
      </c>
      <c r="C26" s="11" t="s">
        <v>184</v>
      </c>
      <c r="D26" s="176"/>
      <c r="E26" s="108"/>
      <c r="F26" s="152"/>
      <c r="G26" s="128"/>
      <c r="H26" s="12"/>
    </row>
    <row r="27" spans="2:8" s="9" customFormat="1" ht="40.799999999999997" x14ac:dyDescent="0.2">
      <c r="B27" s="10" t="s">
        <v>12</v>
      </c>
      <c r="C27" s="11" t="s">
        <v>205</v>
      </c>
      <c r="D27" s="176"/>
      <c r="E27" s="108"/>
      <c r="F27" s="152"/>
      <c r="G27" s="128"/>
      <c r="H27" s="12"/>
    </row>
    <row r="28" spans="2:8" s="9" customFormat="1" ht="30.6" x14ac:dyDescent="0.2">
      <c r="B28" s="10" t="s">
        <v>13</v>
      </c>
      <c r="C28" s="11" t="s">
        <v>206</v>
      </c>
      <c r="D28" s="176"/>
      <c r="E28" s="108"/>
      <c r="F28" s="152"/>
      <c r="G28" s="128"/>
      <c r="H28" s="12"/>
    </row>
    <row r="29" spans="2:8" s="9" customFormat="1" ht="20.399999999999999" x14ac:dyDescent="0.2">
      <c r="B29" s="10" t="s">
        <v>14</v>
      </c>
      <c r="C29" s="11" t="s">
        <v>207</v>
      </c>
      <c r="D29" s="176"/>
      <c r="E29" s="108"/>
      <c r="F29" s="152"/>
      <c r="G29" s="128"/>
      <c r="H29" s="12"/>
    </row>
    <row r="30" spans="2:8" s="9" customFormat="1" ht="20.399999999999999" x14ac:dyDescent="0.2">
      <c r="B30" s="13"/>
      <c r="C30" s="106" t="s">
        <v>15</v>
      </c>
      <c r="D30" s="176"/>
      <c r="E30" s="108"/>
      <c r="F30" s="152"/>
      <c r="G30" s="129"/>
      <c r="H30" s="12"/>
    </row>
    <row r="31" spans="2:8" s="9" customFormat="1" ht="20.399999999999999" x14ac:dyDescent="0.2">
      <c r="B31" s="14"/>
      <c r="C31" s="106" t="s">
        <v>208</v>
      </c>
      <c r="D31" s="176"/>
      <c r="E31" s="108"/>
      <c r="F31" s="152"/>
      <c r="G31" s="128"/>
      <c r="H31" s="12"/>
    </row>
    <row r="32" spans="2:8" s="9" customFormat="1" ht="10.199999999999999" x14ac:dyDescent="0.2">
      <c r="B32" s="10"/>
      <c r="C32" s="15" t="s">
        <v>185</v>
      </c>
      <c r="D32" s="177"/>
      <c r="E32" s="109"/>
      <c r="F32" s="153"/>
      <c r="G32" s="128"/>
      <c r="H32" s="12"/>
    </row>
    <row r="33" spans="1:8" s="9" customFormat="1" ht="10.199999999999999" x14ac:dyDescent="0.2">
      <c r="B33" s="10"/>
      <c r="C33" s="11" t="s">
        <v>100</v>
      </c>
      <c r="D33" s="177" t="s">
        <v>16</v>
      </c>
      <c r="E33" s="109">
        <v>605</v>
      </c>
      <c r="F33" s="153"/>
      <c r="G33" s="128">
        <f t="shared" ref="G33:G43" si="1">SUM(E33*F33)</f>
        <v>0</v>
      </c>
      <c r="H33" s="12"/>
    </row>
    <row r="34" spans="1:8" s="9" customFormat="1" ht="30.6" x14ac:dyDescent="0.2">
      <c r="B34" s="10" t="s">
        <v>17</v>
      </c>
      <c r="C34" s="11" t="s">
        <v>209</v>
      </c>
      <c r="D34" s="177" t="s">
        <v>16</v>
      </c>
      <c r="E34" s="109">
        <v>605</v>
      </c>
      <c r="F34" s="153"/>
      <c r="G34" s="128">
        <v>0</v>
      </c>
      <c r="H34" s="12"/>
    </row>
    <row r="35" spans="1:8" s="9" customFormat="1" ht="30.6" x14ac:dyDescent="0.2">
      <c r="B35" s="10" t="s">
        <v>19</v>
      </c>
      <c r="C35" s="11" t="s">
        <v>18</v>
      </c>
      <c r="D35" s="177" t="s">
        <v>16</v>
      </c>
      <c r="E35" s="109">
        <v>150</v>
      </c>
      <c r="F35" s="153"/>
      <c r="G35" s="128">
        <f t="shared" si="1"/>
        <v>0</v>
      </c>
      <c r="H35" s="12"/>
    </row>
    <row r="36" spans="1:8" s="9" customFormat="1" ht="30.6" x14ac:dyDescent="0.2">
      <c r="B36" s="10" t="s">
        <v>22</v>
      </c>
      <c r="C36" s="11" t="s">
        <v>20</v>
      </c>
      <c r="D36" s="177" t="s">
        <v>21</v>
      </c>
      <c r="E36" s="109">
        <v>20</v>
      </c>
      <c r="F36" s="153"/>
      <c r="G36" s="128">
        <f t="shared" si="1"/>
        <v>0</v>
      </c>
      <c r="H36" s="12"/>
    </row>
    <row r="37" spans="1:8" s="9" customFormat="1" ht="10.199999999999999" x14ac:dyDescent="0.2">
      <c r="B37" s="16" t="s">
        <v>31</v>
      </c>
      <c r="C37" s="11" t="s">
        <v>23</v>
      </c>
      <c r="D37" s="177"/>
      <c r="E37" s="109"/>
      <c r="F37" s="153"/>
      <c r="G37" s="128"/>
      <c r="H37" s="12"/>
    </row>
    <row r="38" spans="1:8" s="9" customFormat="1" ht="10.199999999999999" x14ac:dyDescent="0.2">
      <c r="B38" s="10" t="s">
        <v>53</v>
      </c>
      <c r="C38" s="11" t="s">
        <v>24</v>
      </c>
      <c r="D38" s="177" t="s">
        <v>25</v>
      </c>
      <c r="E38" s="109">
        <v>1</v>
      </c>
      <c r="F38" s="153"/>
      <c r="G38" s="128">
        <f t="shared" si="1"/>
        <v>0</v>
      </c>
      <c r="H38" s="12"/>
    </row>
    <row r="39" spans="1:8" s="9" customFormat="1" ht="10.199999999999999" x14ac:dyDescent="0.2">
      <c r="B39" s="10" t="s">
        <v>54</v>
      </c>
      <c r="C39" s="11" t="s">
        <v>26</v>
      </c>
      <c r="D39" s="177" t="s">
        <v>25</v>
      </c>
      <c r="E39" s="109">
        <v>1</v>
      </c>
      <c r="F39" s="153"/>
      <c r="G39" s="128">
        <f t="shared" si="1"/>
        <v>0</v>
      </c>
      <c r="H39" s="12"/>
    </row>
    <row r="40" spans="1:8" s="9" customFormat="1" ht="10.199999999999999" x14ac:dyDescent="0.2">
      <c r="B40" s="10" t="s">
        <v>55</v>
      </c>
      <c r="C40" s="11" t="s">
        <v>27</v>
      </c>
      <c r="D40" s="177" t="s">
        <v>25</v>
      </c>
      <c r="E40" s="109">
        <v>1</v>
      </c>
      <c r="F40" s="153"/>
      <c r="G40" s="128">
        <f t="shared" si="1"/>
        <v>0</v>
      </c>
      <c r="H40" s="12"/>
    </row>
    <row r="41" spans="1:8" s="9" customFormat="1" ht="10.199999999999999" x14ac:dyDescent="0.2">
      <c r="B41" s="10" t="s">
        <v>56</v>
      </c>
      <c r="C41" s="11" t="s">
        <v>28</v>
      </c>
      <c r="D41" s="177" t="s">
        <v>25</v>
      </c>
      <c r="E41" s="109">
        <v>1</v>
      </c>
      <c r="F41" s="153"/>
      <c r="G41" s="128">
        <f t="shared" si="1"/>
        <v>0</v>
      </c>
      <c r="H41" s="12"/>
    </row>
    <row r="42" spans="1:8" s="9" customFormat="1" ht="10.199999999999999" x14ac:dyDescent="0.2">
      <c r="B42" s="10" t="s">
        <v>88</v>
      </c>
      <c r="C42" s="11" t="s">
        <v>29</v>
      </c>
      <c r="D42" s="177" t="s">
        <v>25</v>
      </c>
      <c r="E42" s="109">
        <v>3</v>
      </c>
      <c r="F42" s="153"/>
      <c r="G42" s="128">
        <f t="shared" si="1"/>
        <v>0</v>
      </c>
      <c r="H42" s="12"/>
    </row>
    <row r="43" spans="1:8" s="9" customFormat="1" ht="10.199999999999999" x14ac:dyDescent="0.2">
      <c r="B43" s="10" t="s">
        <v>89</v>
      </c>
      <c r="C43" s="11" t="s">
        <v>30</v>
      </c>
      <c r="D43" s="177" t="s">
        <v>25</v>
      </c>
      <c r="E43" s="109">
        <v>4</v>
      </c>
      <c r="F43" s="153"/>
      <c r="G43" s="128">
        <f t="shared" si="1"/>
        <v>0</v>
      </c>
      <c r="H43" s="12"/>
    </row>
    <row r="44" spans="1:8" s="6" customFormat="1" ht="20.399999999999999" x14ac:dyDescent="0.2">
      <c r="B44" s="17" t="s">
        <v>36</v>
      </c>
      <c r="C44" s="11" t="s">
        <v>32</v>
      </c>
      <c r="D44" s="177" t="s">
        <v>33</v>
      </c>
      <c r="E44" s="109">
        <v>34</v>
      </c>
      <c r="F44" s="153"/>
      <c r="G44" s="130">
        <f>SUM(E44*F44)</f>
        <v>0</v>
      </c>
      <c r="H44" s="8"/>
    </row>
    <row r="45" spans="1:8" s="36" customFormat="1" thickBot="1" x14ac:dyDescent="0.35">
      <c r="B45" s="96"/>
      <c r="C45" s="97" t="s">
        <v>109</v>
      </c>
      <c r="D45" s="178"/>
      <c r="E45" s="110"/>
      <c r="F45" s="154"/>
      <c r="G45" s="131">
        <f>SUM(G23:G44)</f>
        <v>0</v>
      </c>
      <c r="H45" s="98"/>
    </row>
    <row r="46" spans="1:8" s="59" customFormat="1" ht="10.199999999999999" x14ac:dyDescent="0.2">
      <c r="A46" s="64"/>
      <c r="B46" s="66" t="s">
        <v>34</v>
      </c>
      <c r="C46" s="48" t="s">
        <v>164</v>
      </c>
      <c r="D46" s="179"/>
      <c r="E46" s="111"/>
      <c r="F46" s="155"/>
      <c r="G46" s="132"/>
      <c r="H46" s="67"/>
    </row>
    <row r="47" spans="1:8" s="59" customFormat="1" ht="10.199999999999999" x14ac:dyDescent="0.2">
      <c r="A47" s="64"/>
      <c r="B47" s="14" t="s">
        <v>7</v>
      </c>
      <c r="C47" s="18" t="s">
        <v>211</v>
      </c>
      <c r="D47" s="31"/>
      <c r="E47" s="32"/>
      <c r="F47" s="156"/>
      <c r="G47" s="133"/>
      <c r="H47" s="63"/>
    </row>
    <row r="48" spans="1:8" s="59" customFormat="1" ht="71.400000000000006" x14ac:dyDescent="0.2">
      <c r="A48" s="64"/>
      <c r="B48" s="14"/>
      <c r="C48" s="69" t="s">
        <v>212</v>
      </c>
      <c r="D48" s="31"/>
      <c r="E48" s="32"/>
      <c r="F48" s="156"/>
      <c r="G48" s="133"/>
      <c r="H48" s="63"/>
    </row>
    <row r="49" spans="1:8" s="59" customFormat="1" ht="10.199999999999999" x14ac:dyDescent="0.2">
      <c r="A49" s="64"/>
      <c r="B49" s="14"/>
      <c r="C49" s="69" t="s">
        <v>112</v>
      </c>
      <c r="D49" s="31"/>
      <c r="E49" s="32"/>
      <c r="F49" s="156"/>
      <c r="G49" s="133"/>
      <c r="H49" s="63"/>
    </row>
    <row r="50" spans="1:8" s="59" customFormat="1" ht="20.399999999999999" x14ac:dyDescent="0.2">
      <c r="A50" s="64"/>
      <c r="B50" s="14"/>
      <c r="C50" s="69" t="s">
        <v>114</v>
      </c>
      <c r="D50" s="31"/>
      <c r="E50" s="32"/>
      <c r="F50" s="156"/>
      <c r="G50" s="133"/>
      <c r="H50" s="63"/>
    </row>
    <row r="51" spans="1:8" s="59" customFormat="1" ht="20.399999999999999" x14ac:dyDescent="0.2">
      <c r="A51" s="64"/>
      <c r="B51" s="14"/>
      <c r="C51" s="69" t="s">
        <v>113</v>
      </c>
      <c r="D51" s="31"/>
      <c r="E51" s="32"/>
      <c r="F51" s="156"/>
      <c r="G51" s="133"/>
      <c r="H51" s="63"/>
    </row>
    <row r="52" spans="1:8" s="59" customFormat="1" ht="71.400000000000006" x14ac:dyDescent="0.2">
      <c r="A52" s="64"/>
      <c r="B52" s="14"/>
      <c r="C52" s="70" t="s">
        <v>165</v>
      </c>
      <c r="D52" s="31"/>
      <c r="E52" s="32"/>
      <c r="F52" s="156"/>
      <c r="G52" s="133"/>
      <c r="H52" s="63"/>
    </row>
    <row r="53" spans="1:8" s="59" customFormat="1" ht="20.399999999999999" x14ac:dyDescent="0.2">
      <c r="A53" s="64"/>
      <c r="B53" s="14"/>
      <c r="C53" s="69" t="s">
        <v>166</v>
      </c>
      <c r="D53" s="31"/>
      <c r="E53" s="32"/>
      <c r="F53" s="156"/>
      <c r="G53" s="133"/>
      <c r="H53" s="63"/>
    </row>
    <row r="54" spans="1:8" s="59" customFormat="1" ht="20.399999999999999" x14ac:dyDescent="0.2">
      <c r="A54" s="64"/>
      <c r="B54" s="14"/>
      <c r="C54" s="69" t="s">
        <v>167</v>
      </c>
      <c r="D54" s="31"/>
      <c r="E54" s="32"/>
      <c r="F54" s="156"/>
      <c r="G54" s="133"/>
      <c r="H54" s="63"/>
    </row>
    <row r="55" spans="1:8" s="59" customFormat="1" ht="10.199999999999999" x14ac:dyDescent="0.2">
      <c r="A55" s="64"/>
      <c r="B55" s="14"/>
      <c r="C55" s="69"/>
      <c r="D55" s="31"/>
      <c r="E55" s="32"/>
      <c r="F55" s="156"/>
      <c r="G55" s="133"/>
      <c r="H55" s="63"/>
    </row>
    <row r="56" spans="1:8" s="59" customFormat="1" ht="10.199999999999999" x14ac:dyDescent="0.2">
      <c r="A56" s="64"/>
      <c r="B56" s="14"/>
      <c r="C56" s="18" t="s">
        <v>115</v>
      </c>
      <c r="D56" s="31"/>
      <c r="E56" s="32"/>
      <c r="F56" s="156"/>
      <c r="G56" s="133"/>
      <c r="H56" s="63"/>
    </row>
    <row r="57" spans="1:8" s="59" customFormat="1" ht="10.199999999999999" x14ac:dyDescent="0.2">
      <c r="A57" s="64"/>
      <c r="B57" s="14"/>
      <c r="C57" s="18" t="s">
        <v>168</v>
      </c>
      <c r="D57" s="31"/>
      <c r="E57" s="32"/>
      <c r="F57" s="156"/>
      <c r="G57" s="133"/>
      <c r="H57" s="63"/>
    </row>
    <row r="58" spans="1:8" s="59" customFormat="1" ht="20.399999999999999" x14ac:dyDescent="0.2">
      <c r="A58" s="64"/>
      <c r="B58" s="14"/>
      <c r="C58" s="68" t="s">
        <v>210</v>
      </c>
      <c r="D58" s="31"/>
      <c r="E58" s="32"/>
      <c r="F58" s="156"/>
      <c r="G58" s="133"/>
      <c r="H58" s="63"/>
    </row>
    <row r="59" spans="1:8" s="59" customFormat="1" ht="10.199999999999999" x14ac:dyDescent="0.2">
      <c r="A59" s="62"/>
      <c r="B59" s="14"/>
      <c r="C59" s="68" t="s">
        <v>136</v>
      </c>
      <c r="D59" s="31" t="s">
        <v>25</v>
      </c>
      <c r="E59" s="32">
        <v>1</v>
      </c>
      <c r="F59" s="157"/>
      <c r="G59" s="133">
        <f>SUM(E59*F59)</f>
        <v>0</v>
      </c>
      <c r="H59" s="63"/>
    </row>
    <row r="60" spans="1:8" s="59" customFormat="1" ht="61.2" x14ac:dyDescent="0.2">
      <c r="A60" s="64"/>
      <c r="B60" s="14" t="s">
        <v>17</v>
      </c>
      <c r="C60" s="18" t="s">
        <v>123</v>
      </c>
      <c r="D60" s="31" t="s">
        <v>108</v>
      </c>
      <c r="E60" s="32">
        <v>150</v>
      </c>
      <c r="F60" s="157"/>
      <c r="G60" s="133">
        <f>SUM(E60*F60)</f>
        <v>0</v>
      </c>
      <c r="H60" s="63"/>
    </row>
    <row r="61" spans="1:8" s="92" customFormat="1" ht="27.6" x14ac:dyDescent="0.3">
      <c r="A61" s="91"/>
      <c r="B61" s="93"/>
      <c r="C61" s="94" t="s">
        <v>121</v>
      </c>
      <c r="D61" s="180"/>
      <c r="E61" s="112"/>
      <c r="F61" s="158"/>
      <c r="G61" s="134">
        <f>SUM(G59:G60)</f>
        <v>0</v>
      </c>
      <c r="H61" s="95"/>
    </row>
    <row r="62" spans="1:8" s="6" customFormat="1" ht="30.6" x14ac:dyDescent="0.2">
      <c r="B62" s="7" t="s">
        <v>35</v>
      </c>
      <c r="C62" s="48" t="s">
        <v>181</v>
      </c>
      <c r="D62" s="175"/>
      <c r="E62" s="107"/>
      <c r="F62" s="151"/>
      <c r="G62" s="127"/>
      <c r="H62" s="8"/>
    </row>
    <row r="63" spans="1:8" s="9" customFormat="1" ht="102" x14ac:dyDescent="0.2">
      <c r="B63" s="19" t="s">
        <v>7</v>
      </c>
      <c r="C63" s="23" t="s">
        <v>213</v>
      </c>
      <c r="D63" s="31" t="s">
        <v>25</v>
      </c>
      <c r="E63" s="32">
        <v>1</v>
      </c>
      <c r="F63" s="157"/>
      <c r="G63" s="128">
        <f>SUM(E63*F63)</f>
        <v>0</v>
      </c>
      <c r="H63" s="12"/>
    </row>
    <row r="64" spans="1:8" s="9" customFormat="1" ht="81.599999999999994" x14ac:dyDescent="0.2">
      <c r="B64" s="19" t="s">
        <v>17</v>
      </c>
      <c r="C64" s="20" t="s">
        <v>186</v>
      </c>
      <c r="D64" s="31" t="s">
        <v>33</v>
      </c>
      <c r="E64" s="32">
        <v>7</v>
      </c>
      <c r="F64" s="157"/>
      <c r="G64" s="128">
        <f t="shared" ref="G64:G65" si="2">SUM(E64*F64)</f>
        <v>0</v>
      </c>
      <c r="H64" s="12"/>
    </row>
    <row r="65" spans="1:8" s="9" customFormat="1" ht="82.2" thickBot="1" x14ac:dyDescent="0.25">
      <c r="B65" s="19" t="s">
        <v>19</v>
      </c>
      <c r="C65" s="20" t="s">
        <v>187</v>
      </c>
      <c r="D65" s="31"/>
      <c r="E65" s="32">
        <v>2</v>
      </c>
      <c r="F65" s="157"/>
      <c r="G65" s="128">
        <f t="shared" si="2"/>
        <v>0</v>
      </c>
      <c r="H65" s="12"/>
    </row>
    <row r="66" spans="1:8" s="59" customFormat="1" ht="123" thickBot="1" x14ac:dyDescent="0.25">
      <c r="A66" s="61"/>
      <c r="B66" s="19" t="s">
        <v>22</v>
      </c>
      <c r="C66" s="20" t="s">
        <v>188</v>
      </c>
      <c r="D66" s="31" t="s">
        <v>25</v>
      </c>
      <c r="E66" s="32">
        <v>1</v>
      </c>
      <c r="F66" s="157"/>
      <c r="G66" s="128">
        <f>SUM(E66*F66)</f>
        <v>0</v>
      </c>
      <c r="H66" s="60"/>
    </row>
    <row r="67" spans="1:8" s="9" customFormat="1" ht="20.399999999999999" x14ac:dyDescent="0.2">
      <c r="B67" s="19" t="s">
        <v>31</v>
      </c>
      <c r="C67" s="21" t="s">
        <v>163</v>
      </c>
      <c r="D67" s="31"/>
      <c r="E67" s="32"/>
      <c r="F67" s="157"/>
      <c r="G67" s="128"/>
      <c r="H67" s="12"/>
    </row>
    <row r="68" spans="1:8" s="9" customFormat="1" ht="163.19999999999999" x14ac:dyDescent="0.2">
      <c r="B68" s="35" t="s">
        <v>53</v>
      </c>
      <c r="C68" s="21" t="s">
        <v>214</v>
      </c>
      <c r="D68" s="31" t="s">
        <v>25</v>
      </c>
      <c r="E68" s="32">
        <v>1</v>
      </c>
      <c r="F68" s="157"/>
      <c r="G68" s="128">
        <f>SUM(E68*F68)</f>
        <v>0</v>
      </c>
      <c r="H68" s="12"/>
    </row>
    <row r="69" spans="1:8" s="9" customFormat="1" ht="40.799999999999997" x14ac:dyDescent="0.2">
      <c r="B69" s="35" t="s">
        <v>54</v>
      </c>
      <c r="C69" s="21" t="s">
        <v>245</v>
      </c>
      <c r="D69" s="31" t="s">
        <v>16</v>
      </c>
      <c r="E69" s="32">
        <v>40.5</v>
      </c>
      <c r="F69" s="157"/>
      <c r="G69" s="128">
        <f>SUM(E69*F69)</f>
        <v>0</v>
      </c>
      <c r="H69" s="12"/>
    </row>
    <row r="70" spans="1:8" s="9" customFormat="1" ht="71.400000000000006" x14ac:dyDescent="0.2">
      <c r="B70" s="22" t="s">
        <v>36</v>
      </c>
      <c r="C70" s="24" t="s">
        <v>189</v>
      </c>
      <c r="D70" s="181" t="s">
        <v>25</v>
      </c>
      <c r="E70" s="113">
        <v>1</v>
      </c>
      <c r="F70" s="157"/>
      <c r="G70" s="128">
        <f>SUM(E70*F70)</f>
        <v>0</v>
      </c>
      <c r="H70" s="12"/>
    </row>
    <row r="71" spans="1:8" s="9" customFormat="1" ht="30.6" x14ac:dyDescent="0.2">
      <c r="B71" s="22" t="s">
        <v>124</v>
      </c>
      <c r="C71" s="24" t="s">
        <v>190</v>
      </c>
      <c r="D71" s="181" t="s">
        <v>33</v>
      </c>
      <c r="E71" s="113">
        <v>5</v>
      </c>
      <c r="F71" s="157"/>
      <c r="G71" s="128">
        <f>SUM(E71*F71)</f>
        <v>0</v>
      </c>
      <c r="H71" s="71"/>
    </row>
    <row r="72" spans="1:8" s="9" customFormat="1" ht="51" x14ac:dyDescent="0.2">
      <c r="B72" s="22" t="s">
        <v>125</v>
      </c>
      <c r="C72" s="24" t="s">
        <v>135</v>
      </c>
      <c r="D72" s="181" t="s">
        <v>33</v>
      </c>
      <c r="E72" s="113">
        <v>4</v>
      </c>
      <c r="F72" s="157"/>
      <c r="G72" s="128">
        <f t="shared" ref="G72:G74" si="3">SUM(E72*F72)</f>
        <v>0</v>
      </c>
      <c r="H72" s="71"/>
    </row>
    <row r="73" spans="1:8" s="9" customFormat="1" ht="71.400000000000006" x14ac:dyDescent="0.2">
      <c r="B73" s="22" t="s">
        <v>126</v>
      </c>
      <c r="C73" s="24" t="s">
        <v>215</v>
      </c>
      <c r="D73" s="181" t="s">
        <v>25</v>
      </c>
      <c r="E73" s="113">
        <v>1</v>
      </c>
      <c r="F73" s="157"/>
      <c r="G73" s="128">
        <f t="shared" si="3"/>
        <v>0</v>
      </c>
      <c r="H73" s="71"/>
    </row>
    <row r="74" spans="1:8" s="9" customFormat="1" ht="30.6" x14ac:dyDescent="0.2">
      <c r="B74" s="22" t="s">
        <v>127</v>
      </c>
      <c r="C74" s="24" t="s">
        <v>216</v>
      </c>
      <c r="D74" s="181" t="s">
        <v>33</v>
      </c>
      <c r="E74" s="113">
        <v>4</v>
      </c>
      <c r="F74" s="157"/>
      <c r="G74" s="128">
        <f t="shared" si="3"/>
        <v>0</v>
      </c>
      <c r="H74" s="71"/>
    </row>
    <row r="75" spans="1:8" s="36" customFormat="1" ht="13.8" x14ac:dyDescent="0.3">
      <c r="B75" s="99"/>
      <c r="C75" s="100" t="s">
        <v>182</v>
      </c>
      <c r="D75" s="182"/>
      <c r="E75" s="114"/>
      <c r="F75" s="159"/>
      <c r="G75" s="135">
        <f>SUM(G63:G74)</f>
        <v>0</v>
      </c>
      <c r="H75" s="101"/>
    </row>
    <row r="76" spans="1:8" s="6" customFormat="1" ht="13.8" x14ac:dyDescent="0.2">
      <c r="B76" s="7" t="s">
        <v>37</v>
      </c>
      <c r="C76" s="48" t="s">
        <v>38</v>
      </c>
      <c r="D76" s="25"/>
      <c r="E76" s="26"/>
      <c r="F76" s="160"/>
      <c r="G76" s="136"/>
      <c r="H76" s="8"/>
    </row>
    <row r="77" spans="1:8" s="9" customFormat="1" ht="20.399999999999999" x14ac:dyDescent="0.2">
      <c r="B77" s="19" t="s">
        <v>7</v>
      </c>
      <c r="C77" s="20" t="s">
        <v>217</v>
      </c>
      <c r="D77" s="31"/>
      <c r="E77" s="32"/>
      <c r="F77" s="156"/>
      <c r="G77" s="128"/>
      <c r="H77" s="12"/>
    </row>
    <row r="78" spans="1:8" s="9" customFormat="1" ht="20.399999999999999" x14ac:dyDescent="0.2">
      <c r="B78" s="19" t="s">
        <v>8</v>
      </c>
      <c r="C78" s="20" t="s">
        <v>218</v>
      </c>
      <c r="D78" s="31"/>
      <c r="E78" s="32"/>
      <c r="F78" s="156"/>
      <c r="G78" s="128"/>
      <c r="H78" s="12"/>
    </row>
    <row r="79" spans="1:8" s="9" customFormat="1" ht="40.799999999999997" x14ac:dyDescent="0.2">
      <c r="B79" s="19" t="s">
        <v>10</v>
      </c>
      <c r="C79" s="20" t="s">
        <v>116</v>
      </c>
      <c r="D79" s="31"/>
      <c r="E79" s="32"/>
      <c r="F79" s="156"/>
      <c r="G79" s="128"/>
      <c r="H79" s="12"/>
    </row>
    <row r="80" spans="1:8" s="9" customFormat="1" ht="30.6" x14ac:dyDescent="0.2">
      <c r="B80" s="19" t="s">
        <v>11</v>
      </c>
      <c r="C80" s="20" t="s">
        <v>219</v>
      </c>
      <c r="D80" s="31"/>
      <c r="E80" s="32"/>
      <c r="F80" s="156"/>
      <c r="G80" s="128"/>
      <c r="H80" s="12"/>
    </row>
    <row r="81" spans="2:8" s="9" customFormat="1" ht="40.799999999999997" x14ac:dyDescent="0.2">
      <c r="B81" s="19" t="s">
        <v>12</v>
      </c>
      <c r="C81" s="20" t="s">
        <v>39</v>
      </c>
      <c r="D81" s="31"/>
      <c r="E81" s="32"/>
      <c r="F81" s="156"/>
      <c r="G81" s="128"/>
      <c r="H81" s="12"/>
    </row>
    <row r="82" spans="2:8" s="9" customFormat="1" ht="20.399999999999999" x14ac:dyDescent="0.2">
      <c r="B82" s="19" t="s">
        <v>13</v>
      </c>
      <c r="C82" s="20" t="s">
        <v>45</v>
      </c>
      <c r="D82" s="31"/>
      <c r="E82" s="32"/>
      <c r="F82" s="156"/>
      <c r="G82" s="128"/>
      <c r="H82" s="12"/>
    </row>
    <row r="83" spans="2:8" s="6" customFormat="1" ht="20.399999999999999" x14ac:dyDescent="0.2">
      <c r="B83" s="75" t="s">
        <v>14</v>
      </c>
      <c r="C83" s="74" t="s">
        <v>220</v>
      </c>
      <c r="D83" s="25"/>
      <c r="E83" s="26"/>
      <c r="F83" s="160"/>
      <c r="G83" s="136"/>
      <c r="H83" s="8"/>
    </row>
    <row r="84" spans="2:8" s="6" customFormat="1" ht="30.6" x14ac:dyDescent="0.2">
      <c r="B84" s="17" t="s">
        <v>120</v>
      </c>
      <c r="C84" s="55" t="s">
        <v>246</v>
      </c>
      <c r="D84" s="175"/>
      <c r="E84" s="107"/>
      <c r="F84" s="161"/>
      <c r="G84" s="137"/>
      <c r="H84" s="8"/>
    </row>
    <row r="85" spans="2:8" s="9" customFormat="1" ht="10.199999999999999" x14ac:dyDescent="0.2">
      <c r="B85" s="10"/>
      <c r="C85" s="49"/>
      <c r="D85" s="31" t="s">
        <v>25</v>
      </c>
      <c r="E85" s="32">
        <v>2</v>
      </c>
      <c r="F85" s="162"/>
      <c r="G85" s="138">
        <f>SUM(E85*F85)</f>
        <v>0</v>
      </c>
      <c r="H85" s="12"/>
    </row>
    <row r="86" spans="2:8" s="9" customFormat="1" ht="20.399999999999999" x14ac:dyDescent="0.2">
      <c r="B86" s="10" t="s">
        <v>17</v>
      </c>
      <c r="C86" s="20" t="s">
        <v>117</v>
      </c>
      <c r="D86" s="31"/>
      <c r="E86" s="32"/>
      <c r="F86" s="163"/>
      <c r="G86" s="138"/>
      <c r="H86" s="12"/>
    </row>
    <row r="87" spans="2:8" s="9" customFormat="1" ht="30.6" x14ac:dyDescent="0.2">
      <c r="B87" s="10" t="s">
        <v>40</v>
      </c>
      <c r="C87" s="18" t="s">
        <v>118</v>
      </c>
      <c r="D87" s="31"/>
      <c r="E87" s="32"/>
      <c r="F87" s="163"/>
      <c r="G87" s="138"/>
      <c r="H87" s="12"/>
    </row>
    <row r="88" spans="2:8" s="9" customFormat="1" ht="20.399999999999999" x14ac:dyDescent="0.2">
      <c r="B88" s="10" t="s">
        <v>41</v>
      </c>
      <c r="C88" s="18" t="s">
        <v>169</v>
      </c>
      <c r="D88" s="31"/>
      <c r="E88" s="32"/>
      <c r="F88" s="163"/>
      <c r="G88" s="138"/>
      <c r="H88" s="12"/>
    </row>
    <row r="89" spans="2:8" s="9" customFormat="1" ht="30.6" x14ac:dyDescent="0.2">
      <c r="B89" s="10" t="s">
        <v>42</v>
      </c>
      <c r="C89" s="18" t="s">
        <v>119</v>
      </c>
      <c r="D89" s="31"/>
      <c r="E89" s="32"/>
      <c r="F89" s="163"/>
      <c r="G89" s="138"/>
      <c r="H89" s="12"/>
    </row>
    <row r="90" spans="2:8" s="9" customFormat="1" ht="20.399999999999999" x14ac:dyDescent="0.2">
      <c r="B90" s="10" t="s">
        <v>43</v>
      </c>
      <c r="C90" s="20" t="s">
        <v>45</v>
      </c>
      <c r="D90" s="31"/>
      <c r="E90" s="32"/>
      <c r="F90" s="163"/>
      <c r="G90" s="138"/>
      <c r="H90" s="12"/>
    </row>
    <row r="91" spans="2:8" s="9" customFormat="1" ht="30.6" x14ac:dyDescent="0.2">
      <c r="B91" s="10" t="s">
        <v>44</v>
      </c>
      <c r="C91" s="55" t="s">
        <v>246</v>
      </c>
      <c r="D91" s="31"/>
      <c r="E91" s="32"/>
      <c r="F91" s="163"/>
      <c r="G91" s="138"/>
      <c r="H91" s="12"/>
    </row>
    <row r="92" spans="2:8" s="9" customFormat="1" ht="10.199999999999999" x14ac:dyDescent="0.2">
      <c r="B92" s="10"/>
      <c r="C92" s="49"/>
      <c r="D92" s="31" t="s">
        <v>25</v>
      </c>
      <c r="E92" s="32">
        <v>2</v>
      </c>
      <c r="F92" s="162">
        <v>0</v>
      </c>
      <c r="G92" s="138">
        <f>SUM(E92*F92)</f>
        <v>0</v>
      </c>
      <c r="H92" s="12"/>
    </row>
    <row r="93" spans="2:8" s="54" customFormat="1" ht="61.2" x14ac:dyDescent="0.2">
      <c r="B93" s="72" t="s">
        <v>19</v>
      </c>
      <c r="C93" s="55" t="s">
        <v>170</v>
      </c>
      <c r="D93" s="183"/>
      <c r="E93" s="115"/>
      <c r="F93" s="164"/>
      <c r="G93" s="139"/>
      <c r="H93" s="73"/>
    </row>
    <row r="94" spans="2:8" s="54" customFormat="1" ht="30.6" x14ac:dyDescent="0.2">
      <c r="B94" s="72"/>
      <c r="C94" s="55" t="s">
        <v>246</v>
      </c>
      <c r="D94" s="183" t="s">
        <v>25</v>
      </c>
      <c r="E94" s="115">
        <v>1</v>
      </c>
      <c r="F94" s="165">
        <v>0</v>
      </c>
      <c r="G94" s="139">
        <f>SUM(E94*F94)</f>
        <v>0</v>
      </c>
      <c r="H94" s="73"/>
    </row>
    <row r="95" spans="2:8" s="27" customFormat="1" ht="13.8" x14ac:dyDescent="0.3">
      <c r="B95" s="93"/>
      <c r="C95" s="102" t="s">
        <v>46</v>
      </c>
      <c r="D95" s="180"/>
      <c r="E95" s="112"/>
      <c r="F95" s="166"/>
      <c r="G95" s="140">
        <f>SUM(G85:G94)</f>
        <v>0</v>
      </c>
      <c r="H95" s="103"/>
    </row>
    <row r="96" spans="2:8" s="27" customFormat="1" ht="20.399999999999999" x14ac:dyDescent="0.3">
      <c r="B96" s="28" t="s">
        <v>47</v>
      </c>
      <c r="C96" s="49" t="s">
        <v>48</v>
      </c>
      <c r="D96" s="184"/>
      <c r="E96" s="116"/>
      <c r="F96" s="167"/>
      <c r="G96" s="141"/>
      <c r="H96" s="29"/>
    </row>
    <row r="97" spans="2:8" s="9" customFormat="1" ht="71.400000000000006" x14ac:dyDescent="0.2">
      <c r="B97" s="10" t="s">
        <v>7</v>
      </c>
      <c r="C97" s="20" t="s">
        <v>221</v>
      </c>
      <c r="D97" s="31" t="s">
        <v>25</v>
      </c>
      <c r="E97" s="32">
        <v>2</v>
      </c>
      <c r="F97" s="162">
        <v>0</v>
      </c>
      <c r="G97" s="138">
        <f>SUM(E97*F97)</f>
        <v>0</v>
      </c>
      <c r="H97" s="12"/>
    </row>
    <row r="98" spans="2:8" s="9" customFormat="1" ht="30.6" x14ac:dyDescent="0.2">
      <c r="B98" s="10" t="s">
        <v>17</v>
      </c>
      <c r="C98" s="20" t="s">
        <v>130</v>
      </c>
      <c r="D98" s="31" t="s">
        <v>33</v>
      </c>
      <c r="E98" s="32">
        <v>1</v>
      </c>
      <c r="F98" s="162">
        <v>0</v>
      </c>
      <c r="G98" s="138">
        <f>SUM(E98*F98)</f>
        <v>0</v>
      </c>
      <c r="H98" s="12"/>
    </row>
    <row r="99" spans="2:8" s="9" customFormat="1" ht="30.6" x14ac:dyDescent="0.2">
      <c r="B99" s="10" t="s">
        <v>19</v>
      </c>
      <c r="C99" s="20" t="s">
        <v>49</v>
      </c>
      <c r="D99" s="31" t="s">
        <v>33</v>
      </c>
      <c r="E99" s="32">
        <v>12</v>
      </c>
      <c r="F99" s="162">
        <v>0</v>
      </c>
      <c r="G99" s="138">
        <f>SUM(E99*F99)</f>
        <v>0</v>
      </c>
      <c r="H99" s="12"/>
    </row>
    <row r="100" spans="2:8" s="9" customFormat="1" ht="20.399999999999999" x14ac:dyDescent="0.2">
      <c r="B100" s="10" t="s">
        <v>22</v>
      </c>
      <c r="C100" s="24" t="s">
        <v>131</v>
      </c>
      <c r="D100" s="31"/>
      <c r="E100" s="32"/>
      <c r="F100" s="156"/>
      <c r="G100" s="128"/>
      <c r="H100" s="12"/>
    </row>
    <row r="101" spans="2:8" s="9" customFormat="1" ht="20.399999999999999" x14ac:dyDescent="0.2">
      <c r="B101" s="30"/>
      <c r="C101" s="24" t="s">
        <v>191</v>
      </c>
      <c r="D101" s="31"/>
      <c r="E101" s="32"/>
      <c r="F101" s="156"/>
      <c r="G101" s="128"/>
      <c r="H101" s="12"/>
    </row>
    <row r="102" spans="2:8" s="9" customFormat="1" ht="20.399999999999999" x14ac:dyDescent="0.2">
      <c r="B102" s="30"/>
      <c r="C102" s="24" t="s">
        <v>192</v>
      </c>
      <c r="D102" s="31"/>
      <c r="E102" s="32"/>
      <c r="F102" s="156"/>
      <c r="G102" s="128"/>
      <c r="H102" s="12"/>
    </row>
    <row r="103" spans="2:8" s="9" customFormat="1" ht="20.399999999999999" x14ac:dyDescent="0.2">
      <c r="B103" s="30"/>
      <c r="C103" s="24" t="s">
        <v>193</v>
      </c>
      <c r="D103" s="31"/>
      <c r="E103" s="32"/>
      <c r="F103" s="156"/>
      <c r="G103" s="128"/>
      <c r="H103" s="12"/>
    </row>
    <row r="104" spans="2:8" s="9" customFormat="1" ht="20.399999999999999" x14ac:dyDescent="0.2">
      <c r="B104" s="30"/>
      <c r="C104" s="24" t="s">
        <v>194</v>
      </c>
      <c r="D104" s="31"/>
      <c r="E104" s="32"/>
      <c r="F104" s="156"/>
      <c r="G104" s="128"/>
      <c r="H104" s="12"/>
    </row>
    <row r="105" spans="2:8" s="9" customFormat="1" ht="10.199999999999999" x14ac:dyDescent="0.2">
      <c r="B105" s="30"/>
      <c r="C105" s="24" t="s">
        <v>132</v>
      </c>
      <c r="D105" s="31"/>
      <c r="E105" s="32"/>
      <c r="F105" s="156"/>
      <c r="G105" s="128"/>
      <c r="H105" s="12"/>
    </row>
    <row r="106" spans="2:8" s="9" customFormat="1" ht="20.399999999999999" x14ac:dyDescent="0.2">
      <c r="B106" s="30"/>
      <c r="C106" s="24" t="s">
        <v>51</v>
      </c>
      <c r="D106" s="31"/>
      <c r="E106" s="32"/>
      <c r="F106" s="156"/>
      <c r="G106" s="128"/>
      <c r="H106" s="12"/>
    </row>
    <row r="107" spans="2:8" s="9" customFormat="1" ht="20.399999999999999" x14ac:dyDescent="0.2">
      <c r="B107" s="30"/>
      <c r="C107" s="18" t="s">
        <v>195</v>
      </c>
      <c r="D107" s="31" t="s">
        <v>25</v>
      </c>
      <c r="E107" s="32">
        <v>1</v>
      </c>
      <c r="F107" s="157"/>
      <c r="G107" s="128">
        <f>SUM(E107*F107)</f>
        <v>0</v>
      </c>
      <c r="H107" s="12"/>
    </row>
    <row r="108" spans="2:8" s="9" customFormat="1" ht="30.6" x14ac:dyDescent="0.2">
      <c r="B108" s="30" t="s">
        <v>31</v>
      </c>
      <c r="C108" s="24" t="s">
        <v>183</v>
      </c>
      <c r="D108" s="31" t="s">
        <v>33</v>
      </c>
      <c r="E108" s="32">
        <v>8</v>
      </c>
      <c r="F108" s="157"/>
      <c r="G108" s="128">
        <f>SUM(E108*F108)</f>
        <v>0</v>
      </c>
      <c r="H108" s="12"/>
    </row>
    <row r="109" spans="2:8" s="9" customFormat="1" ht="10.199999999999999" x14ac:dyDescent="0.2">
      <c r="B109" s="30" t="s">
        <v>36</v>
      </c>
      <c r="C109" s="20" t="s">
        <v>52</v>
      </c>
      <c r="D109" s="31"/>
      <c r="E109" s="32"/>
      <c r="F109" s="156"/>
      <c r="G109" s="128"/>
      <c r="H109" s="12"/>
    </row>
    <row r="110" spans="2:8" s="9" customFormat="1" ht="20.399999999999999" x14ac:dyDescent="0.2">
      <c r="B110" s="19"/>
      <c r="C110" s="24" t="s">
        <v>196</v>
      </c>
      <c r="D110" s="31"/>
      <c r="E110" s="32"/>
      <c r="F110" s="156"/>
      <c r="G110" s="128"/>
      <c r="H110" s="12"/>
    </row>
    <row r="111" spans="2:8" s="9" customFormat="1" ht="20.399999999999999" x14ac:dyDescent="0.2">
      <c r="B111" s="35"/>
      <c r="C111" s="24" t="s">
        <v>197</v>
      </c>
      <c r="D111" s="31"/>
      <c r="E111" s="32"/>
      <c r="F111" s="156"/>
      <c r="G111" s="128"/>
      <c r="H111" s="12"/>
    </row>
    <row r="112" spans="2:8" s="9" customFormat="1" ht="10.199999999999999" x14ac:dyDescent="0.2">
      <c r="B112" s="33"/>
      <c r="C112" s="24" t="s">
        <v>198</v>
      </c>
      <c r="D112" s="31"/>
      <c r="E112" s="32"/>
      <c r="F112" s="156"/>
      <c r="G112" s="128"/>
      <c r="H112" s="12"/>
    </row>
    <row r="113" spans="2:8" s="9" customFormat="1" ht="10.199999999999999" x14ac:dyDescent="0.2">
      <c r="B113" s="30"/>
      <c r="C113" s="24" t="s">
        <v>133</v>
      </c>
      <c r="D113" s="31"/>
      <c r="E113" s="32"/>
      <c r="F113" s="156"/>
      <c r="G113" s="128"/>
      <c r="H113" s="12"/>
    </row>
    <row r="114" spans="2:8" s="9" customFormat="1" ht="20.399999999999999" x14ac:dyDescent="0.2">
      <c r="B114" s="30"/>
      <c r="C114" s="20" t="s">
        <v>199</v>
      </c>
      <c r="D114" s="31"/>
      <c r="E114" s="32"/>
      <c r="F114" s="156"/>
      <c r="G114" s="128"/>
      <c r="H114" s="12"/>
    </row>
    <row r="115" spans="2:8" s="9" customFormat="1" ht="20.399999999999999" x14ac:dyDescent="0.2">
      <c r="B115" s="30"/>
      <c r="C115" s="20" t="s">
        <v>200</v>
      </c>
      <c r="D115" s="31"/>
      <c r="E115" s="32"/>
      <c r="F115" s="156"/>
      <c r="G115" s="128"/>
      <c r="H115" s="12"/>
    </row>
    <row r="116" spans="2:8" s="9" customFormat="1" ht="10.199999999999999" x14ac:dyDescent="0.2">
      <c r="B116" s="30"/>
      <c r="C116" s="20" t="s">
        <v>134</v>
      </c>
      <c r="D116" s="31"/>
      <c r="E116" s="32"/>
      <c r="F116" s="156"/>
      <c r="G116" s="128"/>
      <c r="H116" s="12"/>
    </row>
    <row r="117" spans="2:8" s="9" customFormat="1" ht="10.199999999999999" x14ac:dyDescent="0.2">
      <c r="B117" s="30"/>
      <c r="C117" s="20" t="s">
        <v>201</v>
      </c>
      <c r="D117" s="31"/>
      <c r="E117" s="32"/>
      <c r="F117" s="156"/>
      <c r="G117" s="128"/>
      <c r="H117" s="12"/>
    </row>
    <row r="118" spans="2:8" s="9" customFormat="1" ht="20.399999999999999" x14ac:dyDescent="0.2">
      <c r="B118" s="30"/>
      <c r="C118" s="18" t="s">
        <v>202</v>
      </c>
      <c r="D118" s="31" t="s">
        <v>25</v>
      </c>
      <c r="E118" s="32">
        <v>1</v>
      </c>
      <c r="F118" s="157"/>
      <c r="G118" s="128">
        <f>SUM(E102*F118)</f>
        <v>0</v>
      </c>
      <c r="H118" s="12"/>
    </row>
    <row r="119" spans="2:8" s="36" customFormat="1" ht="27.6" x14ac:dyDescent="0.3">
      <c r="B119" s="104"/>
      <c r="C119" s="94" t="s">
        <v>57</v>
      </c>
      <c r="D119" s="180"/>
      <c r="E119" s="112"/>
      <c r="F119" s="158"/>
      <c r="G119" s="142">
        <f>SUM(G97:G118)</f>
        <v>0</v>
      </c>
      <c r="H119" s="105"/>
    </row>
    <row r="120" spans="2:8" s="6" customFormat="1" ht="13.8" x14ac:dyDescent="0.2">
      <c r="B120" s="34" t="s">
        <v>58</v>
      </c>
      <c r="C120" s="50" t="s">
        <v>59</v>
      </c>
      <c r="D120" s="25"/>
      <c r="E120" s="26"/>
      <c r="F120" s="160"/>
      <c r="G120" s="136"/>
      <c r="H120" s="8"/>
    </row>
    <row r="121" spans="2:8" s="9" customFormat="1" ht="40.799999999999997" x14ac:dyDescent="0.2">
      <c r="B121" s="35" t="s">
        <v>7</v>
      </c>
      <c r="C121" s="18" t="s">
        <v>176</v>
      </c>
      <c r="D121" s="181"/>
      <c r="E121" s="113"/>
      <c r="F121" s="168"/>
      <c r="G121" s="130"/>
      <c r="H121" s="12"/>
    </row>
    <row r="122" spans="2:8" s="9" customFormat="1" ht="71.400000000000006" x14ac:dyDescent="0.2">
      <c r="B122" s="19" t="s">
        <v>8</v>
      </c>
      <c r="C122" s="18" t="s">
        <v>177</v>
      </c>
      <c r="D122" s="31"/>
      <c r="E122" s="32"/>
      <c r="F122" s="168"/>
      <c r="G122" s="128"/>
      <c r="H122" s="12"/>
    </row>
    <row r="123" spans="2:8" s="9" customFormat="1" ht="51" x14ac:dyDescent="0.2">
      <c r="B123" s="19" t="s">
        <v>10</v>
      </c>
      <c r="C123" s="18" t="s">
        <v>178</v>
      </c>
      <c r="D123" s="31"/>
      <c r="E123" s="32"/>
      <c r="F123" s="168"/>
      <c r="G123" s="128"/>
      <c r="H123" s="12"/>
    </row>
    <row r="124" spans="2:8" s="9" customFormat="1" ht="30.6" x14ac:dyDescent="0.2">
      <c r="B124" s="19" t="s">
        <v>11</v>
      </c>
      <c r="C124" s="18" t="s">
        <v>179</v>
      </c>
      <c r="D124" s="31"/>
      <c r="E124" s="32"/>
      <c r="F124" s="168"/>
      <c r="G124" s="128"/>
      <c r="H124" s="12"/>
    </row>
    <row r="125" spans="2:8" s="9" customFormat="1" ht="20.399999999999999" x14ac:dyDescent="0.2">
      <c r="B125" s="19" t="s">
        <v>12</v>
      </c>
      <c r="C125" s="18" t="s">
        <v>171</v>
      </c>
      <c r="D125" s="31"/>
      <c r="E125" s="32"/>
      <c r="F125" s="168"/>
      <c r="G125" s="128"/>
      <c r="H125" s="12"/>
    </row>
    <row r="126" spans="2:8" s="9" customFormat="1" ht="20.399999999999999" x14ac:dyDescent="0.2">
      <c r="B126" s="19" t="s">
        <v>13</v>
      </c>
      <c r="C126" s="18" t="s">
        <v>172</v>
      </c>
      <c r="D126" s="31"/>
      <c r="E126" s="32"/>
      <c r="F126" s="168"/>
      <c r="G126" s="128"/>
      <c r="H126" s="12"/>
    </row>
    <row r="127" spans="2:8" s="9" customFormat="1" ht="30.6" x14ac:dyDescent="0.2">
      <c r="B127" s="19"/>
      <c r="C127" s="18" t="s">
        <v>173</v>
      </c>
      <c r="D127" s="31"/>
      <c r="E127" s="32"/>
      <c r="F127" s="168"/>
      <c r="G127" s="128"/>
      <c r="H127" s="12"/>
    </row>
    <row r="128" spans="2:8" s="9" customFormat="1" ht="10.199999999999999" x14ac:dyDescent="0.2">
      <c r="B128" s="19"/>
      <c r="C128" s="89" t="s">
        <v>174</v>
      </c>
      <c r="D128" s="31" t="s">
        <v>33</v>
      </c>
      <c r="E128" s="32">
        <v>1</v>
      </c>
      <c r="F128" s="157"/>
      <c r="G128" s="128">
        <f>SUM(E128*F128)</f>
        <v>0</v>
      </c>
      <c r="H128" s="12"/>
    </row>
    <row r="129" spans="2:8" s="9" customFormat="1" ht="71.400000000000006" x14ac:dyDescent="0.2">
      <c r="B129" s="19" t="s">
        <v>17</v>
      </c>
      <c r="C129" s="89" t="s">
        <v>180</v>
      </c>
      <c r="D129" s="31" t="s">
        <v>60</v>
      </c>
      <c r="E129" s="32">
        <v>1</v>
      </c>
      <c r="F129" s="157"/>
      <c r="G129" s="128">
        <f>SUM(E129*F129)</f>
        <v>0</v>
      </c>
      <c r="H129" s="12"/>
    </row>
    <row r="130" spans="2:8" s="9" customFormat="1" ht="30.6" x14ac:dyDescent="0.2">
      <c r="B130" s="19" t="s">
        <v>19</v>
      </c>
      <c r="C130" s="89" t="s">
        <v>175</v>
      </c>
      <c r="D130" s="31" t="s">
        <v>60</v>
      </c>
      <c r="E130" s="32">
        <v>1</v>
      </c>
      <c r="F130" s="157"/>
      <c r="G130" s="128">
        <f t="shared" ref="G130" si="4">SUM(E130*F130)</f>
        <v>0</v>
      </c>
      <c r="H130" s="12"/>
    </row>
    <row r="131" spans="2:8" s="9" customFormat="1" ht="20.399999999999999" x14ac:dyDescent="0.2">
      <c r="B131" s="19"/>
      <c r="C131" s="90" t="s">
        <v>222</v>
      </c>
      <c r="D131" s="31"/>
      <c r="E131" s="32"/>
      <c r="F131" s="157"/>
      <c r="G131" s="128"/>
      <c r="H131" s="12"/>
    </row>
    <row r="132" spans="2:8" s="36" customFormat="1" ht="13.8" x14ac:dyDescent="0.3">
      <c r="B132" s="104"/>
      <c r="C132" s="94" t="s">
        <v>61</v>
      </c>
      <c r="D132" s="180"/>
      <c r="E132" s="112"/>
      <c r="F132" s="166"/>
      <c r="G132" s="140">
        <f>SUM(G128:G130)</f>
        <v>0</v>
      </c>
      <c r="H132" s="105"/>
    </row>
    <row r="133" spans="2:8" s="36" customFormat="1" ht="13.8" x14ac:dyDescent="0.3">
      <c r="B133" s="34" t="s">
        <v>62</v>
      </c>
      <c r="C133" s="48" t="s">
        <v>63</v>
      </c>
      <c r="D133" s="25"/>
      <c r="E133" s="26"/>
      <c r="F133" s="160"/>
      <c r="G133" s="136"/>
      <c r="H133" s="37"/>
    </row>
    <row r="134" spans="2:8" s="9" customFormat="1" ht="51" x14ac:dyDescent="0.2">
      <c r="B134" s="30" t="s">
        <v>7</v>
      </c>
      <c r="C134" s="18" t="s">
        <v>223</v>
      </c>
      <c r="D134" s="31" t="s">
        <v>16</v>
      </c>
      <c r="E134" s="32">
        <v>200</v>
      </c>
      <c r="F134" s="157"/>
      <c r="G134" s="128">
        <f>(E134*F134)</f>
        <v>0</v>
      </c>
      <c r="H134" s="12"/>
    </row>
    <row r="135" spans="2:8" s="9" customFormat="1" ht="40.799999999999997" x14ac:dyDescent="0.2">
      <c r="B135" s="30" t="s">
        <v>17</v>
      </c>
      <c r="C135" s="18" t="s">
        <v>247</v>
      </c>
      <c r="D135" s="31" t="s">
        <v>16</v>
      </c>
      <c r="E135" s="32">
        <v>200</v>
      </c>
      <c r="F135" s="157"/>
      <c r="G135" s="128">
        <f>(E135*F135)</f>
        <v>0</v>
      </c>
      <c r="H135" s="12"/>
    </row>
    <row r="136" spans="2:8" s="9" customFormat="1" ht="163.19999999999999" x14ac:dyDescent="0.2">
      <c r="B136" s="30" t="s">
        <v>19</v>
      </c>
      <c r="C136" s="18" t="s">
        <v>224</v>
      </c>
      <c r="D136" s="31" t="s">
        <v>16</v>
      </c>
      <c r="E136" s="32">
        <v>625</v>
      </c>
      <c r="F136" s="157"/>
      <c r="G136" s="128">
        <f>(E136*F136)</f>
        <v>0</v>
      </c>
      <c r="H136" s="12"/>
    </row>
    <row r="137" spans="2:8" s="9" customFormat="1" ht="30.6" x14ac:dyDescent="0.2">
      <c r="B137" s="30" t="s">
        <v>22</v>
      </c>
      <c r="C137" s="18" t="s">
        <v>203</v>
      </c>
      <c r="D137" s="31" t="s">
        <v>16</v>
      </c>
      <c r="E137" s="32">
        <v>625</v>
      </c>
      <c r="F137" s="157"/>
      <c r="G137" s="128">
        <f>(E137*F137)</f>
        <v>0</v>
      </c>
      <c r="H137" s="12"/>
    </row>
    <row r="138" spans="2:8" s="36" customFormat="1" ht="27.6" x14ac:dyDescent="0.3">
      <c r="B138" s="104"/>
      <c r="C138" s="94" t="s">
        <v>64</v>
      </c>
      <c r="D138" s="180"/>
      <c r="E138" s="112"/>
      <c r="F138" s="158"/>
      <c r="G138" s="142">
        <f>SUM(G134:G137)</f>
        <v>0</v>
      </c>
      <c r="H138" s="105"/>
    </row>
    <row r="139" spans="2:8" s="36" customFormat="1" ht="13.8" x14ac:dyDescent="0.3">
      <c r="B139" s="34" t="s">
        <v>65</v>
      </c>
      <c r="C139" s="48" t="s">
        <v>139</v>
      </c>
      <c r="D139" s="25"/>
      <c r="E139" s="26"/>
      <c r="F139" s="160"/>
      <c r="G139" s="136"/>
      <c r="H139" s="37"/>
    </row>
    <row r="140" spans="2:8" s="6" customFormat="1" ht="44.4" customHeight="1" x14ac:dyDescent="0.2">
      <c r="B140" s="76" t="s">
        <v>7</v>
      </c>
      <c r="C140" s="69" t="s">
        <v>225</v>
      </c>
      <c r="D140" s="174" t="s">
        <v>129</v>
      </c>
      <c r="E140" s="119">
        <v>770</v>
      </c>
      <c r="F140" s="169">
        <v>0</v>
      </c>
      <c r="G140" s="143">
        <f>SUM(E140*F140)</f>
        <v>0</v>
      </c>
      <c r="H140" s="8"/>
    </row>
    <row r="141" spans="2:8" s="9" customFormat="1" ht="153" x14ac:dyDescent="0.2">
      <c r="B141" s="76" t="s">
        <v>17</v>
      </c>
      <c r="C141" s="18" t="s">
        <v>226</v>
      </c>
      <c r="D141" s="31" t="s">
        <v>16</v>
      </c>
      <c r="E141" s="32">
        <v>770</v>
      </c>
      <c r="F141" s="157">
        <v>0</v>
      </c>
      <c r="G141" s="143">
        <f t="shared" ref="G141" si="5">SUM(E141*F141)</f>
        <v>0</v>
      </c>
      <c r="H141" s="12"/>
    </row>
    <row r="142" spans="2:8" s="36" customFormat="1" ht="27.6" x14ac:dyDescent="0.3">
      <c r="B142" s="104"/>
      <c r="C142" s="94" t="s">
        <v>140</v>
      </c>
      <c r="D142" s="180"/>
      <c r="E142" s="112"/>
      <c r="F142" s="158"/>
      <c r="G142" s="142">
        <f>SUM(G141:G141)</f>
        <v>0</v>
      </c>
      <c r="H142" s="105"/>
    </row>
    <row r="143" spans="2:8" s="36" customFormat="1" ht="20.399999999999999" x14ac:dyDescent="0.3">
      <c r="B143" s="34" t="s">
        <v>65</v>
      </c>
      <c r="C143" s="48" t="s">
        <v>144</v>
      </c>
      <c r="D143" s="25"/>
      <c r="E143" s="26"/>
      <c r="F143" s="160"/>
      <c r="G143" s="136"/>
      <c r="H143" s="37"/>
    </row>
    <row r="144" spans="2:8" s="9" customFormat="1" ht="10.199999999999999" x14ac:dyDescent="0.2">
      <c r="B144" s="30" t="s">
        <v>7</v>
      </c>
      <c r="C144" s="38" t="s">
        <v>66</v>
      </c>
      <c r="D144" s="173"/>
      <c r="E144" s="39"/>
      <c r="F144" s="156"/>
      <c r="G144" s="128"/>
      <c r="H144" s="12"/>
    </row>
    <row r="145" spans="2:8" s="9" customFormat="1" ht="10.199999999999999" x14ac:dyDescent="0.2">
      <c r="B145" s="30"/>
      <c r="C145" s="40" t="s">
        <v>227</v>
      </c>
      <c r="D145" s="31"/>
      <c r="E145" s="32"/>
      <c r="F145" s="156"/>
      <c r="G145" s="128"/>
      <c r="H145" s="12"/>
    </row>
    <row r="146" spans="2:8" s="9" customFormat="1" ht="30.6" x14ac:dyDescent="0.2">
      <c r="B146" s="30"/>
      <c r="C146" s="40" t="s">
        <v>228</v>
      </c>
      <c r="D146" s="31"/>
      <c r="E146" s="32"/>
      <c r="F146" s="156"/>
      <c r="G146" s="128"/>
      <c r="H146" s="12"/>
    </row>
    <row r="147" spans="2:8" s="9" customFormat="1" ht="10.199999999999999" x14ac:dyDescent="0.2">
      <c r="B147" s="30"/>
      <c r="C147" s="40" t="s">
        <v>67</v>
      </c>
      <c r="D147" s="31"/>
      <c r="E147" s="32"/>
      <c r="F147" s="156"/>
      <c r="G147" s="128"/>
      <c r="H147" s="12"/>
    </row>
    <row r="148" spans="2:8" s="9" customFormat="1" ht="10.199999999999999" x14ac:dyDescent="0.2">
      <c r="B148" s="30"/>
      <c r="C148" s="40" t="s">
        <v>229</v>
      </c>
      <c r="D148" s="31"/>
      <c r="E148" s="32"/>
      <c r="F148" s="156"/>
      <c r="G148" s="128"/>
      <c r="H148" s="12"/>
    </row>
    <row r="149" spans="2:8" s="9" customFormat="1" ht="20.399999999999999" x14ac:dyDescent="0.2">
      <c r="B149" s="30"/>
      <c r="C149" s="40" t="s">
        <v>68</v>
      </c>
      <c r="D149" s="31"/>
      <c r="E149" s="32"/>
      <c r="F149" s="156"/>
      <c r="G149" s="128"/>
      <c r="H149" s="12"/>
    </row>
    <row r="150" spans="2:8" s="9" customFormat="1" ht="10.199999999999999" x14ac:dyDescent="0.2">
      <c r="B150" s="30"/>
      <c r="C150" s="40" t="s">
        <v>69</v>
      </c>
      <c r="D150" s="31"/>
      <c r="E150" s="32"/>
      <c r="F150" s="156"/>
      <c r="G150" s="128"/>
      <c r="H150" s="12"/>
    </row>
    <row r="151" spans="2:8" s="9" customFormat="1" ht="40.799999999999997" x14ac:dyDescent="0.2">
      <c r="B151" s="30"/>
      <c r="C151" s="40" t="s">
        <v>70</v>
      </c>
      <c r="D151" s="31"/>
      <c r="E151" s="32"/>
      <c r="F151" s="156"/>
      <c r="G151" s="128"/>
      <c r="H151" s="12"/>
    </row>
    <row r="152" spans="2:8" s="9" customFormat="1" ht="20.399999999999999" x14ac:dyDescent="0.2">
      <c r="B152" s="30"/>
      <c r="C152" s="40" t="s">
        <v>71</v>
      </c>
      <c r="D152" s="31"/>
      <c r="E152" s="32"/>
      <c r="F152" s="156"/>
      <c r="G152" s="128"/>
      <c r="H152" s="12"/>
    </row>
    <row r="153" spans="2:8" s="9" customFormat="1" ht="10.199999999999999" x14ac:dyDescent="0.2">
      <c r="B153" s="30"/>
      <c r="C153" s="38" t="s">
        <v>72</v>
      </c>
      <c r="D153" s="31"/>
      <c r="E153" s="32"/>
      <c r="F153" s="156"/>
      <c r="G153" s="128"/>
      <c r="H153" s="12"/>
    </row>
    <row r="154" spans="2:8" s="9" customFormat="1" ht="10.199999999999999" x14ac:dyDescent="0.2">
      <c r="B154" s="30"/>
      <c r="C154" s="40" t="s">
        <v>73</v>
      </c>
      <c r="D154" s="31"/>
      <c r="E154" s="32"/>
      <c r="F154" s="156"/>
      <c r="G154" s="128"/>
      <c r="H154" s="12"/>
    </row>
    <row r="155" spans="2:8" s="9" customFormat="1" ht="20.399999999999999" x14ac:dyDescent="0.2">
      <c r="B155" s="30"/>
      <c r="C155" s="40" t="s">
        <v>74</v>
      </c>
      <c r="D155" s="31"/>
      <c r="E155" s="32"/>
      <c r="F155" s="156"/>
      <c r="G155" s="128"/>
      <c r="H155" s="12"/>
    </row>
    <row r="156" spans="2:8" s="9" customFormat="1" ht="10.199999999999999" x14ac:dyDescent="0.2">
      <c r="B156" s="30"/>
      <c r="C156" s="38" t="s">
        <v>75</v>
      </c>
      <c r="D156" s="31"/>
      <c r="E156" s="32"/>
      <c r="F156" s="156"/>
      <c r="G156" s="128"/>
      <c r="H156" s="12"/>
    </row>
    <row r="157" spans="2:8" s="9" customFormat="1" ht="51" x14ac:dyDescent="0.2">
      <c r="B157" s="30"/>
      <c r="C157" s="40" t="s">
        <v>106</v>
      </c>
      <c r="D157" s="31"/>
      <c r="E157" s="32"/>
      <c r="F157" s="156"/>
      <c r="G157" s="128"/>
      <c r="H157" s="12"/>
    </row>
    <row r="158" spans="2:8" s="9" customFormat="1" ht="10.199999999999999" x14ac:dyDescent="0.2">
      <c r="B158" s="30"/>
      <c r="C158" s="38" t="s">
        <v>76</v>
      </c>
      <c r="D158" s="31"/>
      <c r="E158" s="32"/>
      <c r="F158" s="156"/>
      <c r="G158" s="128"/>
      <c r="H158" s="12"/>
    </row>
    <row r="159" spans="2:8" s="9" customFormat="1" ht="51" x14ac:dyDescent="0.2">
      <c r="B159" s="30"/>
      <c r="C159" s="40" t="s">
        <v>77</v>
      </c>
      <c r="D159" s="31"/>
      <c r="E159" s="32"/>
      <c r="F159" s="156"/>
      <c r="G159" s="128"/>
      <c r="H159" s="12"/>
    </row>
    <row r="160" spans="2:8" s="9" customFormat="1" ht="10.199999999999999" x14ac:dyDescent="0.2">
      <c r="B160" s="30"/>
      <c r="C160" s="38" t="s">
        <v>78</v>
      </c>
      <c r="D160" s="31"/>
      <c r="E160" s="32"/>
      <c r="F160" s="156"/>
      <c r="G160" s="128"/>
      <c r="H160" s="12"/>
    </row>
    <row r="161" spans="2:8" s="9" customFormat="1" ht="51" x14ac:dyDescent="0.2">
      <c r="B161" s="41"/>
      <c r="C161" s="40" t="s">
        <v>79</v>
      </c>
      <c r="D161" s="31"/>
      <c r="E161" s="32"/>
      <c r="F161" s="156"/>
      <c r="G161" s="128"/>
      <c r="H161" s="12"/>
    </row>
    <row r="162" spans="2:8" s="9" customFormat="1" ht="20.399999999999999" x14ac:dyDescent="0.2">
      <c r="B162" s="42"/>
      <c r="C162" s="38" t="s">
        <v>80</v>
      </c>
      <c r="D162" s="31"/>
      <c r="E162" s="32"/>
      <c r="F162" s="156"/>
      <c r="G162" s="128"/>
      <c r="H162" s="12"/>
    </row>
    <row r="163" spans="2:8" s="9" customFormat="1" ht="40.799999999999997" x14ac:dyDescent="0.2">
      <c r="B163" s="30"/>
      <c r="C163" s="38" t="s">
        <v>81</v>
      </c>
      <c r="D163" s="173"/>
      <c r="E163" s="39"/>
      <c r="F163" s="156"/>
      <c r="G163" s="128"/>
      <c r="H163" s="12"/>
    </row>
    <row r="164" spans="2:8" s="9" customFormat="1" ht="40.799999999999997" x14ac:dyDescent="0.2">
      <c r="B164" s="30"/>
      <c r="C164" s="38" t="s">
        <v>82</v>
      </c>
      <c r="D164" s="31"/>
      <c r="E164" s="32"/>
      <c r="F164" s="156"/>
      <c r="G164" s="128"/>
      <c r="H164" s="12"/>
    </row>
    <row r="165" spans="2:8" s="9" customFormat="1" ht="71.400000000000006" x14ac:dyDescent="0.2">
      <c r="B165" s="30"/>
      <c r="C165" s="38" t="s">
        <v>83</v>
      </c>
      <c r="D165" s="31"/>
      <c r="E165" s="32"/>
      <c r="F165" s="156"/>
      <c r="G165" s="128"/>
      <c r="H165" s="12"/>
    </row>
    <row r="166" spans="2:8" s="9" customFormat="1" ht="40.799999999999997" x14ac:dyDescent="0.2">
      <c r="B166" s="30"/>
      <c r="C166" s="38" t="s">
        <v>84</v>
      </c>
      <c r="D166" s="31"/>
      <c r="E166" s="32"/>
      <c r="F166" s="156"/>
      <c r="G166" s="128"/>
      <c r="H166" s="12"/>
    </row>
    <row r="167" spans="2:8" s="9" customFormat="1" ht="10.199999999999999" x14ac:dyDescent="0.2">
      <c r="B167" s="30"/>
      <c r="C167" s="38" t="s">
        <v>85</v>
      </c>
      <c r="D167" s="31"/>
      <c r="E167" s="32"/>
      <c r="F167" s="156"/>
      <c r="G167" s="128"/>
      <c r="H167" s="12"/>
    </row>
    <row r="168" spans="2:8" s="9" customFormat="1" ht="30.6" x14ac:dyDescent="0.2">
      <c r="B168" s="30"/>
      <c r="C168" s="40" t="s">
        <v>230</v>
      </c>
      <c r="D168" s="31"/>
      <c r="E168" s="32"/>
      <c r="F168" s="156"/>
      <c r="G168" s="128"/>
      <c r="H168" s="12"/>
    </row>
    <row r="169" spans="2:8" s="9" customFormat="1" ht="20.399999999999999" x14ac:dyDescent="0.2">
      <c r="B169" s="30"/>
      <c r="C169" s="43" t="s">
        <v>86</v>
      </c>
      <c r="D169" s="31"/>
      <c r="E169" s="32"/>
      <c r="F169" s="156"/>
      <c r="G169" s="128"/>
      <c r="H169" s="12"/>
    </row>
    <row r="170" spans="2:8" s="9" customFormat="1" ht="91.8" x14ac:dyDescent="0.2">
      <c r="B170" s="30"/>
      <c r="C170" s="65" t="s">
        <v>138</v>
      </c>
      <c r="D170" s="31"/>
      <c r="E170" s="32"/>
      <c r="F170" s="156"/>
      <c r="G170" s="128"/>
      <c r="H170" s="12"/>
    </row>
    <row r="171" spans="2:8" s="9" customFormat="1" ht="17.25" customHeight="1" x14ac:dyDescent="0.2">
      <c r="B171" s="30"/>
      <c r="C171" s="18" t="s">
        <v>248</v>
      </c>
      <c r="D171" s="31"/>
      <c r="E171" s="32"/>
      <c r="F171" s="156"/>
      <c r="G171" s="128"/>
      <c r="H171" s="12"/>
    </row>
    <row r="172" spans="2:8" s="9" customFormat="1" ht="10.199999999999999" x14ac:dyDescent="0.2">
      <c r="B172" s="30"/>
      <c r="C172" s="20" t="s">
        <v>137</v>
      </c>
      <c r="D172" s="31" t="s">
        <v>25</v>
      </c>
      <c r="E172" s="32">
        <v>1</v>
      </c>
      <c r="F172" s="157"/>
      <c r="G172" s="128">
        <f>SUM(E172*F172)</f>
        <v>0</v>
      </c>
      <c r="H172" s="12"/>
    </row>
    <row r="173" spans="2:8" s="9" customFormat="1" ht="20.399999999999999" x14ac:dyDescent="0.2">
      <c r="B173" s="30" t="s">
        <v>17</v>
      </c>
      <c r="C173" s="38" t="s">
        <v>128</v>
      </c>
      <c r="D173" s="31"/>
      <c r="E173" s="32"/>
      <c r="F173" s="163"/>
      <c r="G173" s="128"/>
      <c r="H173" s="12"/>
    </row>
    <row r="174" spans="2:8" s="9" customFormat="1" ht="10.199999999999999" x14ac:dyDescent="0.2">
      <c r="B174" s="30"/>
      <c r="C174" s="18" t="s">
        <v>248</v>
      </c>
      <c r="D174" s="31"/>
      <c r="E174" s="32"/>
      <c r="F174" s="163"/>
      <c r="G174" s="128"/>
      <c r="H174" s="12"/>
    </row>
    <row r="175" spans="2:8" s="9" customFormat="1" ht="20.399999999999999" x14ac:dyDescent="0.2">
      <c r="B175" s="30" t="s">
        <v>40</v>
      </c>
      <c r="C175" s="40" t="s">
        <v>231</v>
      </c>
      <c r="D175" s="185" t="s">
        <v>25</v>
      </c>
      <c r="E175" s="32">
        <v>3</v>
      </c>
      <c r="F175" s="162"/>
      <c r="G175" s="128">
        <f>SUM(E175*F175)</f>
        <v>0</v>
      </c>
      <c r="H175" s="12"/>
    </row>
    <row r="176" spans="2:8" s="9" customFormat="1" ht="30.6" x14ac:dyDescent="0.2">
      <c r="B176" s="30" t="s">
        <v>19</v>
      </c>
      <c r="C176" s="38" t="s">
        <v>232</v>
      </c>
      <c r="D176" s="31"/>
      <c r="E176" s="32"/>
      <c r="F176" s="163"/>
      <c r="G176" s="128"/>
      <c r="H176" s="12"/>
    </row>
    <row r="177" spans="2:8" s="9" customFormat="1" ht="10.199999999999999" x14ac:dyDescent="0.2">
      <c r="B177" s="30"/>
      <c r="C177" s="18" t="s">
        <v>248</v>
      </c>
      <c r="D177" s="31"/>
      <c r="E177" s="32"/>
      <c r="F177" s="163"/>
      <c r="G177" s="128"/>
      <c r="H177" s="12"/>
    </row>
    <row r="178" spans="2:8" s="9" customFormat="1" ht="20.399999999999999" x14ac:dyDescent="0.2">
      <c r="B178" s="30" t="s">
        <v>50</v>
      </c>
      <c r="C178" s="40" t="s">
        <v>233</v>
      </c>
      <c r="D178" s="31" t="s">
        <v>25</v>
      </c>
      <c r="E178" s="32">
        <v>6</v>
      </c>
      <c r="F178" s="162"/>
      <c r="G178" s="128">
        <f>SUM(E178*F178)</f>
        <v>0</v>
      </c>
      <c r="H178" s="12"/>
    </row>
    <row r="179" spans="2:8" s="9" customFormat="1" ht="20.399999999999999" x14ac:dyDescent="0.2">
      <c r="B179" s="44" t="s">
        <v>22</v>
      </c>
      <c r="C179" s="45" t="s">
        <v>111</v>
      </c>
      <c r="D179" s="186"/>
      <c r="E179" s="117"/>
      <c r="F179" s="170"/>
      <c r="G179" s="144"/>
      <c r="H179" s="12"/>
    </row>
    <row r="180" spans="2:8" s="9" customFormat="1" ht="10.199999999999999" x14ac:dyDescent="0.2">
      <c r="B180" s="44"/>
      <c r="C180" s="45" t="s">
        <v>90</v>
      </c>
      <c r="D180" s="186"/>
      <c r="E180" s="117"/>
      <c r="F180" s="170"/>
      <c r="G180" s="144"/>
      <c r="H180" s="12"/>
    </row>
    <row r="181" spans="2:8" s="9" customFormat="1" ht="10.199999999999999" x14ac:dyDescent="0.2">
      <c r="B181" s="44"/>
      <c r="C181" s="51" t="s">
        <v>234</v>
      </c>
      <c r="D181" s="186"/>
      <c r="E181" s="117"/>
      <c r="F181" s="170"/>
      <c r="G181" s="144"/>
      <c r="H181" s="12"/>
    </row>
    <row r="182" spans="2:8" s="9" customFormat="1" ht="10.199999999999999" x14ac:dyDescent="0.2">
      <c r="B182" s="44"/>
      <c r="C182" s="51" t="s">
        <v>235</v>
      </c>
      <c r="D182" s="186"/>
      <c r="E182" s="117"/>
      <c r="F182" s="170"/>
      <c r="G182" s="144"/>
      <c r="H182" s="12"/>
    </row>
    <row r="183" spans="2:8" s="9" customFormat="1" ht="30.6" x14ac:dyDescent="0.2">
      <c r="B183" s="44"/>
      <c r="C183" s="52" t="s">
        <v>96</v>
      </c>
      <c r="D183" s="186"/>
      <c r="E183" s="117"/>
      <c r="F183" s="170"/>
      <c r="G183" s="144"/>
      <c r="H183" s="12"/>
    </row>
    <row r="184" spans="2:8" s="9" customFormat="1" ht="51" x14ac:dyDescent="0.2">
      <c r="B184" s="44"/>
      <c r="C184" s="53" t="s">
        <v>236</v>
      </c>
      <c r="D184" s="186"/>
      <c r="E184" s="117"/>
      <c r="F184" s="170"/>
      <c r="G184" s="144"/>
      <c r="H184" s="12"/>
    </row>
    <row r="185" spans="2:8" s="9" customFormat="1" ht="71.400000000000006" x14ac:dyDescent="0.2">
      <c r="B185" s="44"/>
      <c r="C185" s="52" t="s">
        <v>237</v>
      </c>
      <c r="D185" s="186"/>
      <c r="E185" s="117"/>
      <c r="F185" s="170"/>
      <c r="G185" s="144"/>
      <c r="H185" s="12"/>
    </row>
    <row r="186" spans="2:8" s="9" customFormat="1" ht="61.2" x14ac:dyDescent="0.2">
      <c r="B186" s="44"/>
      <c r="C186" s="53" t="s">
        <v>91</v>
      </c>
      <c r="D186" s="186"/>
      <c r="E186" s="117"/>
      <c r="F186" s="170"/>
      <c r="G186" s="144"/>
      <c r="H186" s="12"/>
    </row>
    <row r="187" spans="2:8" s="9" customFormat="1" ht="20.399999999999999" x14ac:dyDescent="0.2">
      <c r="B187" s="44"/>
      <c r="C187" s="53" t="s">
        <v>92</v>
      </c>
      <c r="D187" s="186"/>
      <c r="E187" s="117"/>
      <c r="F187" s="170"/>
      <c r="G187" s="144"/>
      <c r="H187" s="12"/>
    </row>
    <row r="188" spans="2:8" s="9" customFormat="1" ht="20.399999999999999" x14ac:dyDescent="0.2">
      <c r="B188" s="44"/>
      <c r="C188" s="53" t="s">
        <v>97</v>
      </c>
      <c r="D188" s="186"/>
      <c r="E188" s="117"/>
      <c r="F188" s="170"/>
      <c r="G188" s="144"/>
      <c r="H188" s="12"/>
    </row>
    <row r="189" spans="2:8" s="9" customFormat="1" ht="40.799999999999997" x14ac:dyDescent="0.2">
      <c r="B189" s="44"/>
      <c r="C189" s="53" t="s">
        <v>93</v>
      </c>
      <c r="D189" s="186"/>
      <c r="E189" s="117"/>
      <c r="F189" s="170"/>
      <c r="G189" s="144"/>
      <c r="H189" s="12"/>
    </row>
    <row r="190" spans="2:8" s="9" customFormat="1" ht="30.6" x14ac:dyDescent="0.2">
      <c r="B190" s="44"/>
      <c r="C190" s="53" t="s">
        <v>107</v>
      </c>
      <c r="D190" s="186"/>
      <c r="E190" s="117"/>
      <c r="F190" s="170"/>
      <c r="G190" s="144"/>
      <c r="H190" s="12"/>
    </row>
    <row r="191" spans="2:8" s="9" customFormat="1" ht="112.2" x14ac:dyDescent="0.2">
      <c r="B191" s="46"/>
      <c r="C191" s="45" t="s">
        <v>98</v>
      </c>
      <c r="D191" s="186"/>
      <c r="E191" s="117"/>
      <c r="F191" s="170"/>
      <c r="G191" s="144"/>
      <c r="H191" s="12"/>
    </row>
    <row r="192" spans="2:8" s="9" customFormat="1" ht="61.2" x14ac:dyDescent="0.2">
      <c r="B192" s="44"/>
      <c r="C192" s="53" t="s">
        <v>239</v>
      </c>
      <c r="D192" s="186"/>
      <c r="E192" s="117"/>
      <c r="F192" s="170"/>
      <c r="G192" s="144"/>
      <c r="H192" s="12"/>
    </row>
    <row r="193" spans="2:8" s="9" customFormat="1" ht="61.2" x14ac:dyDescent="0.2">
      <c r="B193" s="44"/>
      <c r="C193" s="52" t="s">
        <v>238</v>
      </c>
      <c r="D193" s="186"/>
      <c r="E193" s="117"/>
      <c r="F193" s="170"/>
      <c r="G193" s="144"/>
      <c r="H193" s="12"/>
    </row>
    <row r="194" spans="2:8" s="9" customFormat="1" ht="10.199999999999999" x14ac:dyDescent="0.2">
      <c r="B194" s="44"/>
      <c r="C194" s="53" t="s">
        <v>94</v>
      </c>
      <c r="D194" s="186"/>
      <c r="E194" s="117"/>
      <c r="F194" s="170"/>
      <c r="G194" s="144"/>
      <c r="H194" s="12"/>
    </row>
    <row r="195" spans="2:8" s="9" customFormat="1" ht="20.399999999999999" x14ac:dyDescent="0.2">
      <c r="B195" s="44"/>
      <c r="C195" s="53" t="s">
        <v>95</v>
      </c>
      <c r="D195" s="186"/>
      <c r="E195" s="117"/>
      <c r="F195" s="170"/>
      <c r="G195" s="144"/>
      <c r="H195" s="12"/>
    </row>
    <row r="196" spans="2:8" s="9" customFormat="1" ht="10.199999999999999" x14ac:dyDescent="0.2">
      <c r="B196" s="44"/>
      <c r="C196" s="51"/>
      <c r="D196" s="186"/>
      <c r="E196" s="117"/>
      <c r="F196" s="170"/>
      <c r="G196" s="144"/>
      <c r="H196" s="12"/>
    </row>
    <row r="197" spans="2:8" s="9" customFormat="1" ht="61.2" x14ac:dyDescent="0.2">
      <c r="B197" s="44"/>
      <c r="C197" s="45" t="s">
        <v>99</v>
      </c>
      <c r="D197" s="186"/>
      <c r="E197" s="117"/>
      <c r="F197" s="170"/>
      <c r="G197" s="144"/>
      <c r="H197" s="12"/>
    </row>
    <row r="198" spans="2:8" s="9" customFormat="1" ht="10.199999999999999" x14ac:dyDescent="0.2">
      <c r="B198" s="30"/>
      <c r="C198" s="40" t="s">
        <v>110</v>
      </c>
      <c r="D198" s="31" t="s">
        <v>33</v>
      </c>
      <c r="E198" s="32">
        <v>6</v>
      </c>
      <c r="F198" s="162"/>
      <c r="G198" s="128">
        <f>SUM(E198*F198)</f>
        <v>0</v>
      </c>
      <c r="H198" s="12"/>
    </row>
    <row r="199" spans="2:8" s="9" customFormat="1" ht="20.399999999999999" x14ac:dyDescent="0.2">
      <c r="B199" s="30" t="s">
        <v>31</v>
      </c>
      <c r="C199" s="40" t="s">
        <v>151</v>
      </c>
      <c r="D199" s="31"/>
      <c r="E199" s="32"/>
      <c r="F199" s="171"/>
      <c r="G199" s="128"/>
      <c r="H199" s="12"/>
    </row>
    <row r="200" spans="2:8" s="9" customFormat="1" ht="20.399999999999999" x14ac:dyDescent="0.2">
      <c r="B200" s="30"/>
      <c r="C200" s="85" t="s">
        <v>152</v>
      </c>
      <c r="D200" s="31"/>
      <c r="E200" s="32"/>
      <c r="F200" s="171"/>
      <c r="G200" s="128"/>
      <c r="H200" s="12"/>
    </row>
    <row r="201" spans="2:8" s="9" customFormat="1" ht="10.199999999999999" x14ac:dyDescent="0.2">
      <c r="B201" s="30"/>
      <c r="C201" s="86" t="s">
        <v>241</v>
      </c>
      <c r="D201" s="31"/>
      <c r="E201" s="32"/>
      <c r="F201" s="171"/>
      <c r="G201" s="128"/>
      <c r="H201" s="12"/>
    </row>
    <row r="202" spans="2:8" s="9" customFormat="1" ht="20.399999999999999" x14ac:dyDescent="0.2">
      <c r="B202" s="30"/>
      <c r="C202" s="86" t="s">
        <v>240</v>
      </c>
      <c r="D202" s="31"/>
      <c r="E202" s="32"/>
      <c r="F202" s="171"/>
      <c r="G202" s="128"/>
      <c r="H202" s="12"/>
    </row>
    <row r="203" spans="2:8" s="9" customFormat="1" ht="30.6" x14ac:dyDescent="0.2">
      <c r="B203" s="30"/>
      <c r="C203" s="87" t="s">
        <v>153</v>
      </c>
      <c r="D203" s="31"/>
      <c r="E203" s="32"/>
      <c r="F203" s="171"/>
      <c r="G203" s="128"/>
      <c r="H203" s="12"/>
    </row>
    <row r="204" spans="2:8" s="9" customFormat="1" ht="10.199999999999999" x14ac:dyDescent="0.2">
      <c r="B204" s="30"/>
      <c r="C204" s="87" t="s">
        <v>154</v>
      </c>
      <c r="D204" s="31"/>
      <c r="E204" s="32"/>
      <c r="F204" s="171"/>
      <c r="G204" s="128"/>
      <c r="H204" s="12"/>
    </row>
    <row r="205" spans="2:8" s="9" customFormat="1" ht="30.6" x14ac:dyDescent="0.2">
      <c r="B205" s="30"/>
      <c r="C205" s="87" t="s">
        <v>155</v>
      </c>
      <c r="D205" s="31"/>
      <c r="E205" s="32"/>
      <c r="F205" s="171"/>
      <c r="G205" s="128"/>
      <c r="H205" s="12"/>
    </row>
    <row r="206" spans="2:8" s="9" customFormat="1" ht="40.799999999999997" x14ac:dyDescent="0.2">
      <c r="B206" s="30"/>
      <c r="C206" s="87" t="s">
        <v>242</v>
      </c>
      <c r="D206" s="31"/>
      <c r="E206" s="32"/>
      <c r="F206" s="171"/>
      <c r="G206" s="128"/>
      <c r="H206" s="12"/>
    </row>
    <row r="207" spans="2:8" s="9" customFormat="1" ht="20.399999999999999" x14ac:dyDescent="0.2">
      <c r="B207" s="30"/>
      <c r="C207" s="87" t="s">
        <v>156</v>
      </c>
      <c r="D207" s="31"/>
      <c r="E207" s="32"/>
      <c r="F207" s="171"/>
      <c r="G207" s="128"/>
      <c r="H207" s="12"/>
    </row>
    <row r="208" spans="2:8" s="9" customFormat="1" ht="40.799999999999997" x14ac:dyDescent="0.2">
      <c r="B208" s="30"/>
      <c r="C208" s="87" t="s">
        <v>157</v>
      </c>
      <c r="D208" s="31"/>
      <c r="E208" s="32"/>
      <c r="F208" s="171"/>
      <c r="G208" s="128"/>
      <c r="H208" s="12"/>
    </row>
    <row r="209" spans="2:8" s="9" customFormat="1" ht="20.399999999999999" x14ac:dyDescent="0.2">
      <c r="B209" s="30"/>
      <c r="C209" s="87" t="s">
        <v>158</v>
      </c>
      <c r="D209" s="31"/>
      <c r="E209" s="32"/>
      <c r="F209" s="171"/>
      <c r="G209" s="128"/>
      <c r="H209" s="12"/>
    </row>
    <row r="210" spans="2:8" s="9" customFormat="1" ht="30.6" x14ac:dyDescent="0.2">
      <c r="B210" s="30"/>
      <c r="C210" s="87" t="s">
        <v>159</v>
      </c>
      <c r="D210" s="31"/>
      <c r="E210" s="32"/>
      <c r="F210" s="171"/>
      <c r="G210" s="128"/>
      <c r="H210" s="12"/>
    </row>
    <row r="211" spans="2:8" s="9" customFormat="1" ht="102" x14ac:dyDescent="0.2">
      <c r="B211" s="30"/>
      <c r="C211" s="87" t="s">
        <v>160</v>
      </c>
      <c r="D211" s="31"/>
      <c r="E211" s="32"/>
      <c r="F211" s="171"/>
      <c r="G211" s="128"/>
      <c r="H211" s="12"/>
    </row>
    <row r="212" spans="2:8" s="9" customFormat="1" ht="10.199999999999999" x14ac:dyDescent="0.2">
      <c r="B212" s="30"/>
      <c r="C212" s="87" t="s">
        <v>94</v>
      </c>
      <c r="D212" s="31"/>
      <c r="E212" s="32"/>
      <c r="F212" s="171"/>
      <c r="G212" s="128"/>
      <c r="H212" s="12"/>
    </row>
    <row r="213" spans="2:8" s="9" customFormat="1" ht="10.199999999999999" x14ac:dyDescent="0.2">
      <c r="B213" s="30"/>
      <c r="C213" s="87"/>
      <c r="D213" s="31"/>
      <c r="E213" s="32"/>
      <c r="F213" s="171"/>
      <c r="G213" s="128"/>
      <c r="H213" s="12"/>
    </row>
    <row r="214" spans="2:8" s="9" customFormat="1" ht="10.199999999999999" x14ac:dyDescent="0.2">
      <c r="B214" s="30"/>
      <c r="C214" s="18" t="s">
        <v>248</v>
      </c>
      <c r="D214" s="31"/>
      <c r="E214" s="32"/>
      <c r="F214" s="171"/>
      <c r="G214" s="128"/>
      <c r="H214" s="12"/>
    </row>
    <row r="215" spans="2:8" s="9" customFormat="1" ht="10.199999999999999" x14ac:dyDescent="0.2">
      <c r="B215" s="30"/>
      <c r="C215" s="88" t="s">
        <v>161</v>
      </c>
      <c r="D215" s="31" t="s">
        <v>33</v>
      </c>
      <c r="E215" s="32">
        <v>1</v>
      </c>
      <c r="F215" s="162"/>
      <c r="G215" s="128">
        <f>SUM(E215*F215)</f>
        <v>0</v>
      </c>
      <c r="H215" s="12"/>
    </row>
    <row r="216" spans="2:8" s="36" customFormat="1" ht="41.4" x14ac:dyDescent="0.3">
      <c r="B216" s="104"/>
      <c r="C216" s="94" t="s">
        <v>145</v>
      </c>
      <c r="D216" s="180"/>
      <c r="E216" s="112"/>
      <c r="F216" s="166"/>
      <c r="G216" s="140">
        <f>SUM(G143:G215)</f>
        <v>0</v>
      </c>
      <c r="H216" s="105"/>
    </row>
    <row r="217" spans="2:8" s="36" customFormat="1" ht="13.8" x14ac:dyDescent="0.3">
      <c r="B217" s="34" t="s">
        <v>146</v>
      </c>
      <c r="C217" s="48" t="s">
        <v>147</v>
      </c>
      <c r="D217" s="25"/>
      <c r="E217" s="26"/>
      <c r="F217" s="160"/>
      <c r="G217" s="136"/>
      <c r="H217" s="37"/>
    </row>
    <row r="218" spans="2:8" s="6" customFormat="1" ht="122.4" x14ac:dyDescent="0.2">
      <c r="B218" s="76" t="s">
        <v>7</v>
      </c>
      <c r="C218" s="77" t="s">
        <v>243</v>
      </c>
      <c r="D218" s="174" t="s">
        <v>149</v>
      </c>
      <c r="E218" s="119">
        <v>55</v>
      </c>
      <c r="F218" s="169"/>
      <c r="G218" s="143">
        <f>SUM(E218*F218)</f>
        <v>0</v>
      </c>
      <c r="H218" s="8"/>
    </row>
    <row r="219" spans="2:8" s="36" customFormat="1" ht="27.6" x14ac:dyDescent="0.3">
      <c r="B219" s="104"/>
      <c r="C219" s="94" t="s">
        <v>148</v>
      </c>
      <c r="D219" s="180"/>
      <c r="E219" s="112"/>
      <c r="F219" s="158"/>
      <c r="G219" s="142">
        <f>SUM(G218)</f>
        <v>0</v>
      </c>
      <c r="H219" s="105"/>
    </row>
  </sheetData>
  <dataValidations count="1">
    <dataValidation type="list" allowBlank="1" showInputMessage="1" showErrorMessage="1" sqref="C24:C27 C34 C40:C44 C46:C61 C64:C65 C140 C218">
      <formula1>text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65e6489-b4be-4e47-995d-2787d5f652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D3CB943D8A9C42B0E0FC0C2DCC83B3" ma:contentTypeVersion="12" ma:contentTypeDescription="Create a new document." ma:contentTypeScope="" ma:versionID="f41d079be431729bb886ad94e6260c40">
  <xsd:schema xmlns:xsd="http://www.w3.org/2001/XMLSchema" xmlns:xs="http://www.w3.org/2001/XMLSchema" xmlns:p="http://schemas.microsoft.com/office/2006/metadata/properties" xmlns:ns3="d65e6489-b4be-4e47-995d-2787d5f6522e" targetNamespace="http://schemas.microsoft.com/office/2006/metadata/properties" ma:root="true" ma:fieldsID="d11e84d5d275e8ee79a961bdc2646df7" ns3:_="">
    <xsd:import namespace="d65e6489-b4be-4e47-995d-2787d5f6522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6489-b4be-4e47-995d-2787d5f652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A4C7D-53F9-46B6-BD01-CF18DF9293C2}">
  <ds:schemaRefs>
    <ds:schemaRef ds:uri="http://schemas.microsoft.com/sharepoint/v3/contenttype/forms"/>
  </ds:schemaRefs>
</ds:datastoreItem>
</file>

<file path=customXml/itemProps2.xml><?xml version="1.0" encoding="utf-8"?>
<ds:datastoreItem xmlns:ds="http://schemas.openxmlformats.org/officeDocument/2006/customXml" ds:itemID="{C7686835-1CFD-4F5C-9E86-D948136DE224}">
  <ds:schemaRef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d65e6489-b4be-4e47-995d-2787d5f6522e"/>
  </ds:schemaRefs>
</ds:datastoreItem>
</file>

<file path=customXml/itemProps3.xml><?xml version="1.0" encoding="utf-8"?>
<ds:datastoreItem xmlns:ds="http://schemas.openxmlformats.org/officeDocument/2006/customXml" ds:itemID="{6357A6C2-3FAB-4EFF-A7E1-858CE4E2C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6489-b4be-4e47-995d-2787d5f65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REKAPITULACIJA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2025-03-13T06:44:27Z</dcterms:created>
  <dcterms:modified xsi:type="dcterms:W3CDTF">2025-03-28T08:27:28Z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0x01010062D3CB943D8A9C42B0E0FC0C2DCC83B3</vt:lpwstr>
  </property>
</Properties>
</file>